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9960" windowHeight="5910" tabRatio="858" activeTab="6"/>
  </bookViews>
  <sheets>
    <sheet name="Til revisionen" sheetId="1" r:id="rId1"/>
    <sheet name="Forslag" sheetId="2" r:id="rId2"/>
    <sheet name="Udgifter" sheetId="3" r:id="rId3"/>
    <sheet name="Produktivitet" sheetId="4" r:id="rId4"/>
    <sheet name="Kvalitet og arbejdsmiljø" sheetId="5" r:id="rId5"/>
    <sheet name="Udregninger" sheetId="6" r:id="rId6"/>
    <sheet name="Resultat" sheetId="7" r:id="rId7"/>
    <sheet name="Evaluering" sheetId="8" r:id="rId8"/>
  </sheets>
  <definedNames>
    <definedName name="_ftn1" localSheetId="7">'Evaluering'!$L$334</definedName>
    <definedName name="_ftn1" localSheetId="1">'Forslag'!$G$348</definedName>
    <definedName name="_ftn1" localSheetId="4">'Kvalitet og arbejdsmiljø'!#REF!</definedName>
    <definedName name="_ftn1" localSheetId="3">'Produktivitet'!#REF!</definedName>
    <definedName name="_ftn1" localSheetId="6">'Resultat'!$M$339</definedName>
    <definedName name="_ftn1" localSheetId="0">'Til revisionen'!$L$345</definedName>
    <definedName name="_ftn1" localSheetId="2">'Udgifter'!#REF!</definedName>
    <definedName name="_ftn2" localSheetId="7">'Evaluering'!$L$335</definedName>
    <definedName name="_ftn2" localSheetId="1">'Forslag'!$G$349</definedName>
    <definedName name="_ftn2" localSheetId="4">'Kvalitet og arbejdsmiljø'!#REF!</definedName>
    <definedName name="_ftn2" localSheetId="3">'Produktivitet'!#REF!</definedName>
    <definedName name="_ftn2" localSheetId="6">'Resultat'!$M$340</definedName>
    <definedName name="_ftn2" localSheetId="0">'Til revisionen'!$L$346</definedName>
    <definedName name="_ftn2" localSheetId="2">'Udgifter'!#REF!</definedName>
    <definedName name="_ftn3" localSheetId="7">'Evaluering'!$L$336</definedName>
    <definedName name="_ftn3" localSheetId="1">'Forslag'!$G$350</definedName>
    <definedName name="_ftn3" localSheetId="4">'Kvalitet og arbejdsmiljø'!#REF!</definedName>
    <definedName name="_ftn3" localSheetId="3">'Produktivitet'!#REF!</definedName>
    <definedName name="_ftn3" localSheetId="6">'Resultat'!$M$341</definedName>
    <definedName name="_ftn3" localSheetId="0">'Til revisionen'!$L$347</definedName>
    <definedName name="_ftn3" localSheetId="2">'Udgifter'!#REF!</definedName>
    <definedName name="_ftnref1" localSheetId="7">'Evaluering'!$L$76</definedName>
    <definedName name="_ftnref1" localSheetId="1">'Forslag'!$G$90</definedName>
    <definedName name="_ftnref1" localSheetId="4">'Kvalitet og arbejdsmiljø'!#REF!</definedName>
    <definedName name="_ftnref1" localSheetId="3">'Produktivitet'!#REF!</definedName>
    <definedName name="_ftnref1" localSheetId="6">'Resultat'!$M$81</definedName>
    <definedName name="_ftnref1" localSheetId="0">'Til revisionen'!$L$87</definedName>
    <definedName name="_ftnref1" localSheetId="2">'Udgifter'!#REF!</definedName>
    <definedName name="_ftnref2" localSheetId="7">'Evaluering'!$L$89</definedName>
    <definedName name="_ftnref2" localSheetId="1">'Forslag'!$G$103</definedName>
    <definedName name="_ftnref2" localSheetId="4">'Kvalitet og arbejdsmiljø'!#REF!</definedName>
    <definedName name="_ftnref2" localSheetId="3">'Produktivitet'!#REF!</definedName>
    <definedName name="_ftnref2" localSheetId="6">'Resultat'!$M$94</definedName>
    <definedName name="_ftnref2" localSheetId="0">'Til revisionen'!$L$100</definedName>
    <definedName name="_ftnref2" localSheetId="2">'Udgifter'!#REF!</definedName>
    <definedName name="_ftnref3" localSheetId="7">'Evaluering'!$L$91</definedName>
    <definedName name="_ftnref3" localSheetId="1">'Forslag'!$G$105</definedName>
    <definedName name="_ftnref3" localSheetId="4">'Kvalitet og arbejdsmiljø'!#REF!</definedName>
    <definedName name="_ftnref3" localSheetId="3">'Produktivitet'!#REF!</definedName>
    <definedName name="_ftnref3" localSheetId="6">'Resultat'!$M$96</definedName>
    <definedName name="_ftnref3" localSheetId="0">'Til revisionen'!$L$102</definedName>
    <definedName name="_ftnref3" localSheetId="2">'Udgifter'!#REF!</definedName>
    <definedName name="_ftnref4" localSheetId="7">'Evaluering'!$L$153</definedName>
    <definedName name="_ftnref4" localSheetId="1">'Forslag'!$G$167</definedName>
    <definedName name="_ftnref4" localSheetId="4">'Kvalitet og arbejdsmiljø'!#REF!</definedName>
    <definedName name="_ftnref4" localSheetId="3">'Produktivitet'!#REF!</definedName>
    <definedName name="_ftnref4" localSheetId="6">'Resultat'!$M$158</definedName>
    <definedName name="_ftnref4" localSheetId="0">'Til revisionen'!$L$164</definedName>
    <definedName name="_ftnref4" localSheetId="2">'Udgifter'!#REF!</definedName>
    <definedName name="_ftnref5" localSheetId="7">'Evaluering'!$L$158</definedName>
    <definedName name="_ftnref5" localSheetId="1">'Forslag'!$G$172</definedName>
    <definedName name="_ftnref5" localSheetId="4">'Kvalitet og arbejdsmiljø'!#REF!</definedName>
    <definedName name="_ftnref5" localSheetId="3">'Produktivitet'!#REF!</definedName>
    <definedName name="_ftnref5" localSheetId="6">'Resultat'!$M$163</definedName>
    <definedName name="_ftnref5" localSheetId="0">'Til revisionen'!$L$169</definedName>
    <definedName name="_ftnref5" localSheetId="2">'Udgifter'!#REF!</definedName>
    <definedName name="_ftnref6" localSheetId="7">'Evaluering'!$L$256</definedName>
    <definedName name="_ftnref6" localSheetId="1">'Forslag'!$G$270</definedName>
    <definedName name="_ftnref6" localSheetId="4">'Kvalitet og arbejdsmiljø'!#REF!</definedName>
    <definedName name="_ftnref6" localSheetId="3">'Produktivitet'!#REF!</definedName>
    <definedName name="_ftnref6" localSheetId="6">'Resultat'!$M$261</definedName>
    <definedName name="_ftnref6" localSheetId="0">'Til revisionen'!$L$267</definedName>
    <definedName name="_ftnref6" localSheetId="2">'Udgifter'!#REF!</definedName>
    <definedName name="_Toc30401739" localSheetId="7">'Evaluering'!$L$19</definedName>
    <definedName name="_Toc30401739" localSheetId="1">'Forslag'!$G$33</definedName>
    <definedName name="_Toc30401739" localSheetId="4">'Kvalitet og arbejdsmiljø'!#REF!</definedName>
    <definedName name="_Toc30401739" localSheetId="3">'Produktivitet'!#REF!</definedName>
    <definedName name="_Toc30401739" localSheetId="6">'Resultat'!$M$24</definedName>
    <definedName name="_Toc30401739" localSheetId="0">'Til revisionen'!$L$30</definedName>
    <definedName name="_Toc30401739" localSheetId="2">'Udgifter'!#REF!</definedName>
    <definedName name="_Toc30401976" localSheetId="7">'Evaluering'!$L$59</definedName>
    <definedName name="_Toc30401976" localSheetId="1">'Forslag'!$G$73</definedName>
    <definedName name="_Toc30401976" localSheetId="4">'Kvalitet og arbejdsmiljø'!#REF!</definedName>
    <definedName name="_Toc30401976" localSheetId="3">'Produktivitet'!#REF!</definedName>
    <definedName name="_Toc30401976" localSheetId="6">'Resultat'!$M$64</definedName>
    <definedName name="_Toc30401976" localSheetId="0">'Til revisionen'!$L$70</definedName>
    <definedName name="_Toc30401976" localSheetId="2">'Udgifter'!#REF!</definedName>
    <definedName name="_Toc30401977" localSheetId="7">'Evaluering'!$L$85</definedName>
    <definedName name="_Toc30401977" localSheetId="1">'Forslag'!$G$99</definedName>
    <definedName name="_Toc30401977" localSheetId="4">'Kvalitet og arbejdsmiljø'!#REF!</definedName>
    <definedName name="_Toc30401977" localSheetId="3">'Produktivitet'!#REF!</definedName>
    <definedName name="_Toc30401977" localSheetId="6">'Resultat'!$M$90</definedName>
    <definedName name="_Toc30401977" localSheetId="0">'Til revisionen'!$L$96</definedName>
    <definedName name="_Toc30401977" localSheetId="2">'Udgifter'!#REF!</definedName>
    <definedName name="_Toc30401978" localSheetId="7">'Evaluering'!$L$98</definedName>
    <definedName name="_Toc30401978" localSheetId="1">'Forslag'!$G$112</definedName>
    <definedName name="_Toc30401978" localSheetId="4">'Kvalitet og arbejdsmiljø'!#REF!</definedName>
    <definedName name="_Toc30401978" localSheetId="3">'Produktivitet'!#REF!</definedName>
    <definedName name="_Toc30401978" localSheetId="6">'Resultat'!$M$103</definedName>
    <definedName name="_Toc30401978" localSheetId="0">'Til revisionen'!$L$109</definedName>
    <definedName name="_Toc30401978" localSheetId="2">'Udgifter'!#REF!</definedName>
    <definedName name="_Toc30401979" localSheetId="7">'Evaluering'!$L$103</definedName>
    <definedName name="_Toc30401979" localSheetId="1">'Forslag'!$G$117</definedName>
    <definedName name="_Toc30401979" localSheetId="4">'Kvalitet og arbejdsmiljø'!#REF!</definedName>
    <definedName name="_Toc30401979" localSheetId="3">'Produktivitet'!#REF!</definedName>
    <definedName name="_Toc30401979" localSheetId="6">'Resultat'!$M$108</definedName>
    <definedName name="_Toc30401979" localSheetId="0">'Til revisionen'!$L$114</definedName>
    <definedName name="_Toc30401979" localSheetId="2">'Udgifter'!#REF!</definedName>
    <definedName name="_Toc30401980" localSheetId="7">'Evaluering'!$L$122</definedName>
    <definedName name="_Toc30401980" localSheetId="1">'Forslag'!$G$136</definedName>
    <definedName name="_Toc30401980" localSheetId="4">'Kvalitet og arbejdsmiljø'!#REF!</definedName>
    <definedName name="_Toc30401980" localSheetId="3">'Produktivitet'!#REF!</definedName>
    <definedName name="_Toc30401980" localSheetId="6">'Resultat'!$M$127</definedName>
    <definedName name="_Toc30401980" localSheetId="0">'Til revisionen'!$L$133</definedName>
    <definedName name="_Toc30401980" localSheetId="2">'Udgifter'!#REF!</definedName>
    <definedName name="_Toc30401981" localSheetId="7">'Evaluering'!$L$128</definedName>
    <definedName name="_Toc30401981" localSheetId="1">'Forslag'!$G$142</definedName>
    <definedName name="_Toc30401981" localSheetId="4">'Kvalitet og arbejdsmiljø'!#REF!</definedName>
    <definedName name="_Toc30401981" localSheetId="3">'Produktivitet'!#REF!</definedName>
    <definedName name="_Toc30401981" localSheetId="6">'Resultat'!$M$133</definedName>
    <definedName name="_Toc30401981" localSheetId="0">'Til revisionen'!$L$139</definedName>
    <definedName name="_Toc30401981" localSheetId="2">'Udgifter'!#REF!</definedName>
    <definedName name="_Toc30401982" localSheetId="7">'Evaluering'!$L$132</definedName>
    <definedName name="_Toc30401982" localSheetId="1">'Forslag'!$G$146</definedName>
    <definedName name="_Toc30401982" localSheetId="4">'Kvalitet og arbejdsmiljø'!#REF!</definedName>
    <definedName name="_Toc30401982" localSheetId="3">'Produktivitet'!#REF!</definedName>
    <definedName name="_Toc30401982" localSheetId="6">'Resultat'!$M$137</definedName>
    <definedName name="_Toc30401982" localSheetId="0">'Til revisionen'!$L$143</definedName>
    <definedName name="_Toc30401982" localSheetId="2">'Udgifter'!#REF!</definedName>
    <definedName name="_Toc30401983" localSheetId="7">'Evaluering'!$L$162</definedName>
    <definedName name="_Toc30401983" localSheetId="1">'Forslag'!$G$176</definedName>
    <definedName name="_Toc30401983" localSheetId="4">'Kvalitet og arbejdsmiljø'!#REF!</definedName>
    <definedName name="_Toc30401983" localSheetId="3">'Produktivitet'!#REF!</definedName>
    <definedName name="_Toc30401983" localSheetId="6">'Resultat'!$M$167</definedName>
    <definedName name="_Toc30401983" localSheetId="0">'Til revisionen'!$L$173</definedName>
    <definedName name="_Toc30401983" localSheetId="2">'Udgifter'!#REF!</definedName>
    <definedName name="_Toc30401984" localSheetId="7">'Evaluering'!$L$190</definedName>
    <definedName name="_Toc30401984" localSheetId="1">'Forslag'!$G$204</definedName>
    <definedName name="_Toc30401984" localSheetId="4">'Kvalitet og arbejdsmiljø'!#REF!</definedName>
    <definedName name="_Toc30401984" localSheetId="3">'Produktivitet'!#REF!</definedName>
    <definedName name="_Toc30401984" localSheetId="6">'Resultat'!$M$195</definedName>
    <definedName name="_Toc30401984" localSheetId="0">'Til revisionen'!$L$201</definedName>
    <definedName name="_Toc30401984" localSheetId="2">'Udgifter'!#REF!</definedName>
    <definedName name="_Toc30401985" localSheetId="7">'Evaluering'!$L$207</definedName>
    <definedName name="_Toc30401985" localSheetId="1">'Forslag'!$G$221</definedName>
    <definedName name="_Toc30401985" localSheetId="4">'Kvalitet og arbejdsmiljø'!#REF!</definedName>
    <definedName name="_Toc30401985" localSheetId="3">'Produktivitet'!#REF!</definedName>
    <definedName name="_Toc30401985" localSheetId="6">'Resultat'!$M$212</definedName>
    <definedName name="_Toc30401985" localSheetId="0">'Til revisionen'!$L$218</definedName>
    <definedName name="_Toc30401985" localSheetId="2">'Udgifter'!#REF!</definedName>
    <definedName name="_Toc30401986" localSheetId="7">'Evaluering'!$L$247</definedName>
    <definedName name="_Toc30401986" localSheetId="1">'Forslag'!$G$261</definedName>
    <definedName name="_Toc30401986" localSheetId="4">'Kvalitet og arbejdsmiljø'!#REF!</definedName>
    <definedName name="_Toc30401986" localSheetId="3">'Produktivitet'!#REF!</definedName>
    <definedName name="_Toc30401986" localSheetId="6">'Resultat'!$M$252</definedName>
    <definedName name="_Toc30401986" localSheetId="0">'Til revisionen'!$L$258</definedName>
    <definedName name="_Toc30401986" localSheetId="2">'Udgifter'!#REF!</definedName>
    <definedName name="_Toc30401987" localSheetId="7">'Evaluering'!$L$252</definedName>
    <definedName name="_Toc30401987" localSheetId="1">'Forslag'!$G$266</definedName>
    <definedName name="_Toc30401987" localSheetId="4">'Kvalitet og arbejdsmiljø'!#REF!</definedName>
    <definedName name="_Toc30401987" localSheetId="3">'Produktivitet'!#REF!</definedName>
    <definedName name="_Toc30401987" localSheetId="6">'Resultat'!$M$257</definedName>
    <definedName name="_Toc30401987" localSheetId="0">'Til revisionen'!$L$263</definedName>
    <definedName name="_Toc30401987" localSheetId="2">'Udgifter'!#REF!</definedName>
    <definedName name="_Toc30401988" localSheetId="7">'Evaluering'!$L$260</definedName>
    <definedName name="_Toc30401988" localSheetId="1">'Forslag'!$G$274</definedName>
    <definedName name="_Toc30401988" localSheetId="4">'Kvalitet og arbejdsmiljø'!#REF!</definedName>
    <definedName name="_Toc30401988" localSheetId="3">'Produktivitet'!#REF!</definedName>
    <definedName name="_Toc30401988" localSheetId="6">'Resultat'!$M$265</definedName>
    <definedName name="_Toc30401988" localSheetId="0">'Til revisionen'!$L$271</definedName>
    <definedName name="_Toc30401988" localSheetId="2">'Udgifter'!#REF!</definedName>
    <definedName name="_Toc30401989" localSheetId="7">'Evaluering'!$L$273</definedName>
    <definedName name="_Toc30401989" localSheetId="1">'Forslag'!$G$287</definedName>
    <definedName name="_Toc30401989" localSheetId="4">'Kvalitet og arbejdsmiljø'!#REF!</definedName>
    <definedName name="_Toc30401989" localSheetId="3">'Produktivitet'!#REF!</definedName>
    <definedName name="_Toc30401989" localSheetId="6">'Resultat'!$M$278</definedName>
    <definedName name="_Toc30401989" localSheetId="0">'Til revisionen'!$L$284</definedName>
    <definedName name="_Toc30401989" localSheetId="2">'Udgifter'!#REF!</definedName>
    <definedName name="_Toc30401990" localSheetId="7">'Evaluering'!$L$284</definedName>
    <definedName name="_Toc30401990" localSheetId="1">'Forslag'!$G$298</definedName>
    <definedName name="_Toc30401990" localSheetId="4">'Kvalitet og arbejdsmiljø'!#REF!</definedName>
    <definedName name="_Toc30401990" localSheetId="3">'Produktivitet'!#REF!</definedName>
    <definedName name="_Toc30401990" localSheetId="6">'Resultat'!$M$289</definedName>
    <definedName name="_Toc30401990" localSheetId="0">'Til revisionen'!$L$295</definedName>
    <definedName name="_Toc30401990" localSheetId="2">'Udgifter'!#REF!</definedName>
    <definedName name="_xlnm.Print_Area" localSheetId="7">'Evaluering'!$A$1:$L$19</definedName>
    <definedName name="_xlnm.Print_Area" localSheetId="1">'Forslag'!$A$1:$G$31</definedName>
    <definedName name="_xlnm.Print_Area" localSheetId="4">'Kvalitet og arbejdsmiljø'!$A$1:$M$50</definedName>
    <definedName name="_xlnm.Print_Area" localSheetId="3">'Produktivitet'!$A$1:$M$31</definedName>
    <definedName name="_xlnm.Print_Area" localSheetId="6">'Resultat'!$A$1:$M$49</definedName>
    <definedName name="_xlnm.Print_Area" localSheetId="0">'Til revisionen'!$A$1:$K$23</definedName>
    <definedName name="_xlnm.Print_Area" localSheetId="2">'Udgifter'!$A$1:$M$35</definedName>
    <definedName name="_xlnm.Print_Area" localSheetId="5">'Udregninger'!$A$1:$Q$38</definedName>
  </definedNames>
  <calcPr fullCalcOnLoad="1"/>
</workbook>
</file>

<file path=xl/comments6.xml><?xml version="1.0" encoding="utf-8"?>
<comments xmlns="http://schemas.openxmlformats.org/spreadsheetml/2006/main">
  <authors>
    <author>Poul Iben Hansen</author>
  </authors>
  <commentList>
    <comment ref="E24" authorId="0">
      <text>
        <r>
          <rPr>
            <b/>
            <sz val="8"/>
            <rFont val="Tahoma"/>
            <family val="0"/>
          </rPr>
          <t>Poul Iben Hansen:</t>
        </r>
        <r>
          <rPr>
            <sz val="8"/>
            <rFont val="Tahoma"/>
            <family val="0"/>
          </rPr>
          <t xml:space="preserve">
</t>
        </r>
      </text>
    </comment>
  </commentList>
</comments>
</file>

<file path=xl/sharedStrings.xml><?xml version="1.0" encoding="utf-8"?>
<sst xmlns="http://schemas.openxmlformats.org/spreadsheetml/2006/main" count="309" uniqueCount="184">
  <si>
    <t>Redskabet indeholder begreber og tænkemåder stammende fra ovenfor nævnte materiale. Så vidt muligt vil der i nærværende redskab blive benyttet begreber der er umiddelbart let forståelige og som ikke betinger opdateret kendskab til hverken rapporten eller kurset omtalt ovenfor.</t>
  </si>
  <si>
    <t>Indirekte besparelse</t>
  </si>
  <si>
    <t>Forslag</t>
  </si>
  <si>
    <t>Beskrivelse af projektet:</t>
  </si>
  <si>
    <t>Hvem gør hvad hvornår?</t>
  </si>
  <si>
    <t>Produktivitet:</t>
  </si>
  <si>
    <t>Kvalitet:</t>
  </si>
  <si>
    <t>Arbejdsmiljø:</t>
  </si>
  <si>
    <t>Navn</t>
  </si>
  <si>
    <t>Opgave</t>
  </si>
  <si>
    <t>Dato for udførelse</t>
  </si>
  <si>
    <t>Projektet forventes afsluttet per den, dato:</t>
  </si>
  <si>
    <t>Produktivitetseffekt:</t>
  </si>
  <si>
    <t>Kvalitetseffekt:</t>
  </si>
  <si>
    <t>Arbejdsmiljøeffekt:</t>
  </si>
  <si>
    <t>Tilbagebetalingstid</t>
  </si>
  <si>
    <t>Stor</t>
  </si>
  <si>
    <t>Mellem</t>
  </si>
  <si>
    <t>Lille</t>
  </si>
  <si>
    <t>Svært</t>
  </si>
  <si>
    <t>Let</t>
  </si>
  <si>
    <t>Dyrt</t>
  </si>
  <si>
    <t>Billigt</t>
  </si>
  <si>
    <t>Cyklustid</t>
  </si>
  <si>
    <t>Den tid, det tager fra et emne forlader processen til næste emne forlader samme proces</t>
  </si>
  <si>
    <t>Omstillingstid</t>
  </si>
  <si>
    <t>Den tid det tager at skifte fra produktion af en produktvariant til en anden</t>
  </si>
  <si>
    <t>Den tid en maskine rent faktisk benyttes</t>
  </si>
  <si>
    <t>Oppetid</t>
  </si>
  <si>
    <t>Energispild</t>
  </si>
  <si>
    <t>Materialespild</t>
  </si>
  <si>
    <t>Antal stk. på lager</t>
  </si>
  <si>
    <t>Den energi der bliver brugt uden at der produceres</t>
  </si>
  <si>
    <t>Hvor meget materiale, der kasseres</t>
  </si>
  <si>
    <t>Lagerstørrelse divideret med aftræk</t>
  </si>
  <si>
    <t>Total</t>
  </si>
  <si>
    <t>DKK pr. enhed</t>
  </si>
  <si>
    <t>Hvor mange emner, der bliver produceret med fejl</t>
  </si>
  <si>
    <t>Antal emner der opstår skader på ved lagring</t>
  </si>
  <si>
    <t>Fejlprocent</t>
  </si>
  <si>
    <t>Skader på emner</t>
  </si>
  <si>
    <t>Fysiske forhold</t>
  </si>
  <si>
    <t>Kemiske og biologiske forhold</t>
  </si>
  <si>
    <t>Unges arbejde</t>
  </si>
  <si>
    <t>Risikable hændelser</t>
  </si>
  <si>
    <t>Støj, belysning, vibration, støv</t>
  </si>
  <si>
    <t>Social kontakt, opmærksomhedskrav, ensidigt jobindhold, tidspres</t>
  </si>
  <si>
    <t>Kemiske hjælpematerialer, svejserøg, smøremidler, affedtning og overfladebehandling</t>
  </si>
  <si>
    <t>Forbud, overvågning</t>
  </si>
  <si>
    <t>Brug af håndværktøj, maskinbrug, fald og snublen, håndtering, forkert bevægelse, blive ramt eller støde imod genstande</t>
  </si>
  <si>
    <t>Total (Overføres til "Udregninger")</t>
  </si>
  <si>
    <t xml:space="preserve">Hovedbegreber:
</t>
  </si>
  <si>
    <t>Ergonomiske forhold</t>
  </si>
  <si>
    <t>Psykiske forhold</t>
  </si>
  <si>
    <t xml:space="preserve">1. år </t>
  </si>
  <si>
    <t>2. år</t>
  </si>
  <si>
    <t>Total Udgift</t>
  </si>
  <si>
    <t>Titel på forslag:</t>
  </si>
  <si>
    <t>Navn på forslagsstiller:</t>
  </si>
  <si>
    <t>Dato:</t>
  </si>
  <si>
    <t>Vejledning:</t>
  </si>
  <si>
    <t>:</t>
  </si>
  <si>
    <t>Her skal du indtaste forskellige oplysninger</t>
  </si>
  <si>
    <t xml:space="preserve"> </t>
  </si>
  <si>
    <t>Her udregnes automatisk nøgletal, når der indtastes oplysninger i de andre felter</t>
  </si>
  <si>
    <t>TOTAL</t>
  </si>
  <si>
    <t>1. kvartal</t>
  </si>
  <si>
    <t>2. kvartal</t>
  </si>
  <si>
    <t>3. kvartal</t>
  </si>
  <si>
    <t>4. kvartal</t>
  </si>
  <si>
    <t>Mellemregninger</t>
  </si>
  <si>
    <t>Besparelse - (Direkte)</t>
  </si>
  <si>
    <t>Besparelse - (Indirekte)</t>
  </si>
  <si>
    <t xml:space="preserve">GEVINST 1 &amp; Tilbagebetalingstid
</t>
  </si>
  <si>
    <t xml:space="preserve">TOTAL GEVINST &amp; Tilbagebetalingstid
</t>
  </si>
  <si>
    <t>BESPARELSE - DIREKTE</t>
  </si>
  <si>
    <t>Total besparelse</t>
  </si>
  <si>
    <t>Direkte besparelse minus udgift</t>
  </si>
  <si>
    <r>
      <t xml:space="preserve">Total </t>
    </r>
    <r>
      <rPr>
        <sz val="10"/>
        <rFont val="Arial"/>
        <family val="2"/>
      </rPr>
      <t>besparelse minus udgift</t>
    </r>
  </si>
  <si>
    <t>UDGIFTER</t>
  </si>
  <si>
    <t>Resultat  - over periode på 3 år</t>
  </si>
  <si>
    <t>Udgift</t>
  </si>
  <si>
    <t>Samlet Besparelser inkl. kvalitetsforbedringer &amp; arbejdsmiljøforbedringer</t>
  </si>
  <si>
    <t>Total Gevinst</t>
  </si>
  <si>
    <r>
      <t xml:space="preserve">TOTAL BESPARELSE
</t>
    </r>
    <r>
      <rPr>
        <sz val="10"/>
        <rFont val="Arial"/>
        <family val="2"/>
      </rPr>
      <t>besparelse 2 + besparelse 4</t>
    </r>
  </si>
  <si>
    <t>målt</t>
  </si>
  <si>
    <t>Baggrund for redskabet:</t>
  </si>
  <si>
    <t>Målt eller Skønnet</t>
  </si>
  <si>
    <t xml:space="preserve">Realiseret efter 6 mdr. </t>
  </si>
  <si>
    <t>Akkumuleret gevinst</t>
  </si>
  <si>
    <t>Tilbagebetalingstid - antal måneder</t>
  </si>
  <si>
    <r>
      <t xml:space="preserve">BESPARELSE - INDIREKTE
</t>
    </r>
    <r>
      <rPr>
        <sz val="10"/>
        <rFont val="Arial"/>
        <family val="2"/>
      </rPr>
      <t>værdi af kvalitets- &amp; arbejdsmiljø-forbedringer mv.</t>
    </r>
  </si>
  <si>
    <r>
      <t>Total</t>
    </r>
    <r>
      <rPr>
        <sz val="10"/>
        <rFont val="Arial"/>
        <family val="2"/>
      </rPr>
      <t xml:space="preserve"> akkumuleret gevinst</t>
    </r>
  </si>
  <si>
    <r>
      <t xml:space="preserve">NY </t>
    </r>
    <r>
      <rPr>
        <b/>
        <sz val="10"/>
        <rFont val="Arial"/>
        <family val="2"/>
      </rPr>
      <t>Tilbagebetalingstid - antal måneder</t>
    </r>
  </si>
  <si>
    <t>Produktivitetsbesparelser</t>
  </si>
  <si>
    <t xml:space="preserve">i en simpel investeringsanalyse måler man det tidsmæssige forløb af indbetalinger og udbetalinger og foretager herudfra en tilbagediskontering af nettoeffekten af disse betalinger. Man fastlægger en diskonteringsfaktor samt en tidshorisont og herudfra beregner man investeringens nutidsværdi – eller omvendt beregner man hvor stor diskonteringsfaktoren skal være for at nutidsværdien bliver 0. 
</t>
  </si>
  <si>
    <t>i nærværende redskab måler vi alene på investeringens tilbagebetalingstid. Det er en simplere beregning som langt de fleste intuitivt forstår, og den matematiske fejl man begår er meget begrænset, især når henses til dataenes usikkerhed. Formlerne i Excel arket er designet til en investeringshorisont på 24 måneder (opdelt i kvartaler af nemheds grunde) fordi langt de fleste projekter vil være relativt små og have effekt inden for 1 til 2 år.</t>
  </si>
  <si>
    <t>•</t>
  </si>
  <si>
    <t>redskabet giver brugeren mulighed for at indsætte forskellige værdier for den afledte effekt fra forbedringer i produktivitet, arbejdsmiljø og kvalitet. Dette giver en god mulighed for at indlede en dialog med andre om det foreslåede projekts økonomiske konsekvenser. En forudsætning for at benytte redskabet er at alle effekter kvantificeres. Dette kan især være vanskeligt når det drejer sig om arbejdsmiljøforhold og kvalitet. Derfor må man skønne så kvalificeret som muligt. Netop fordi man skønner, er det vigtigt at foretage alternative beregninger, så man belyser effekten af skønnet bedst muligt. For at lære af sit eget skøn kan man vælge at revurdere skønnene efter en periode, f.eks. 12 måneder, for således at blive bedre til at skønne næste gang det bliver nødvendigt.</t>
  </si>
  <si>
    <t>(skriv kun 2 linier)</t>
  </si>
  <si>
    <t>Tilbagebetalingstid:</t>
  </si>
  <si>
    <t>- baseret på effekt af produktivitet, kvalitet og arbejdsmiljøforhold</t>
  </si>
  <si>
    <t>måneder</t>
  </si>
  <si>
    <t>Begreber, jf. kursusmaterialet</t>
  </si>
  <si>
    <t>Gennemløbstid</t>
  </si>
  <si>
    <t>Ensidigt gentaget arbejde , hårdt gulv, vrid, løft</t>
  </si>
  <si>
    <t>Formålet med dette redskab er at tilvejebringe en enkel beregningsmodel, der på en nem og ukompliceret måde beregner den økonomiske effekt af en investering eller et teknisk forbedringsforslag m.h.t. produktivitet, arbejdsmiljø og kvalitet.</t>
  </si>
  <si>
    <t>Besparelser (Akkumuleret)</t>
  </si>
  <si>
    <t>Udgifter (Akkumuleret)</t>
  </si>
  <si>
    <t>Oplæring af medarbejdere</t>
  </si>
  <si>
    <t>Opstilling og montering</t>
  </si>
  <si>
    <t>Udgifter 1. kvartal</t>
  </si>
  <si>
    <t>Lageromkostning</t>
  </si>
  <si>
    <t>Besparelseseffekt per kvartal</t>
  </si>
  <si>
    <t>Eksempler på besparelser</t>
  </si>
  <si>
    <t>Enhed</t>
  </si>
  <si>
    <t>Kvalitets - og arbejdsmiljøbesparelser pr. kvartal</t>
  </si>
  <si>
    <t>Sparet tidsforbrug i forbindelse med at behandle kundeklager (direktør, ledende medarbejdere, medarbejdere)</t>
  </si>
  <si>
    <t>Sparet sygefravær der kan tilskrives arbejdsmiljø</t>
  </si>
  <si>
    <t>Sparet fuld løn for de første 14 dages sygefravær</t>
  </si>
  <si>
    <t>Sparet supplering af sygedagpenge til fuld løn efter 14 dage</t>
  </si>
  <si>
    <t>Sparet udgifter til fysioterapi, kiropraktik, massør el.lign. der dækkes af virksomheden</t>
  </si>
  <si>
    <t>Sparet tidsomkostning vedr. medarbejderes diskussion af arbejdsforhold (tid)</t>
  </si>
  <si>
    <t>Sparet tidsforbrug vedr. informationsmøder med medarbejdere om arbejdsmiljø</t>
  </si>
  <si>
    <t>Sparet udgift vedr. genoptræning eller omplacering af skadelidte</t>
  </si>
  <si>
    <t>Sparet tidsforbrug til rundbordssamtaler med kommunen om skadelidtes tilbagevending til arbejdet</t>
  </si>
  <si>
    <t>Sparet tid vedr. anmeldelse af arbejdsbetinget lidelse til forsikring</t>
  </si>
  <si>
    <t>Sparet tid vedr. ekstramøder i samarbejdsudvalg og sikkerhedsudvalg</t>
  </si>
  <si>
    <t>Besparelse vedr. nedsat effektivitet over tid pga. nedslidning</t>
  </si>
  <si>
    <t>Eksempler på udgiftstyper</t>
  </si>
  <si>
    <t>Installation og bygningsmæssige ændringer</t>
  </si>
  <si>
    <t>Længere cyklustid end normalt</t>
  </si>
  <si>
    <t>Sparet tid ved omplacering</t>
  </si>
  <si>
    <t>Færre arbejdsulykker</t>
  </si>
  <si>
    <t>Mindre sygefravær</t>
  </si>
  <si>
    <t>Færre fejl</t>
  </si>
  <si>
    <t>Færre skader på emner</t>
  </si>
  <si>
    <t>Hvor mange emner, der bliver produceret med fejl i forhold til det totale antal</t>
  </si>
  <si>
    <t>EVALUERING</t>
  </si>
  <si>
    <t>Udgifter</t>
  </si>
  <si>
    <t>Her kan du indtaste data direkte</t>
  </si>
  <si>
    <t>Regnearket er låst med koden: amanda</t>
  </si>
  <si>
    <t xml:space="preserve">Her udregnes automatisk nøgletal, når der indtastes oplysninger i ark A,  B og C. </t>
  </si>
  <si>
    <t>Forbedret flow i produktionsafsnit 4</t>
  </si>
  <si>
    <t>Hans Jensen</t>
  </si>
  <si>
    <t>12.11.2007</t>
  </si>
  <si>
    <t>Der blev fjernet en række flaskehalse i produktionsafsnittet som betød en markant højere produktivitet. Desuden lykkedes det at skabe et jævn flow i processen, som overflødiggjorde intern transport og mellemlagre.</t>
  </si>
  <si>
    <t>Der blev indført en procedure for kvalitetskontrol, som betød at fejl blev opfanget lant tidligere i processen. Desuden medførte kvalitetskontrollen at der skete opfølgning på årsagerne. Resultatet er en væsentlig lavere fejlprocent og ingen reklamationer.</t>
  </si>
  <si>
    <t>Jobrotation og kompetenceudvikling har styrket trivsel og samarbejde på arbejdspladsen. Desuden er belastninger fra intern transport og manuelle løft blevet reduceret til et minimum. Rene og ryddelige produktionsarealer, kaffeautonmater samt grønne planter har bidraget til at gøre produktionsrealerne bedre.</t>
  </si>
  <si>
    <t xml:space="preserve">I projektet skal flaskehalse i produktionsafsnittet ændres, så flowet forbedres og produktiviteten øges. </t>
  </si>
  <si>
    <t>Det forventes at teknologiske forbedringer overflødiggør en væsentlig del af det manuelle arbejde. Det indebærer en risiko for at den løbende kvalitetskontrol forringes. For at sikre kvaliteten skal der indføres kvalitetskontrol, samt opfølgning på årsagerne til dårlig kvalitet. Det forventes at det medfører en væsentlig lavere fejlprocent og ingen reklamationer.</t>
  </si>
  <si>
    <t>Det er planen at oplære medarbejderne til flere arbejdsfunktioner, som giver en bedre fleksibilitet og forbedrer trivsel og samarbejde på arbejdspladsen. Det er samtidigt planen at reducere belastninger fra intern transport og manuelle løft. Det er desuden planen at forbedre rengøringen og oprydning på produktionsarealer, opstille kaffeautomater samt grønne planter i produktionen.</t>
  </si>
  <si>
    <t>Niels Nielsen</t>
  </si>
  <si>
    <t>Ansvarlig for produktionsforbedringer</t>
  </si>
  <si>
    <t>Hans Hansen</t>
  </si>
  <si>
    <t>Ansvarlig for opbygning af kvalitetssystem</t>
  </si>
  <si>
    <t>Jens Jensen</t>
  </si>
  <si>
    <t>Ansvarlig for oprydning + indkøb</t>
  </si>
  <si>
    <t>01.05.2008</t>
  </si>
  <si>
    <t>01.04.2008</t>
  </si>
  <si>
    <t>01.03.2008</t>
  </si>
  <si>
    <t>Køb af nye maskiner</t>
  </si>
  <si>
    <t>Rengøring &amp; oprydning</t>
  </si>
  <si>
    <t>Indkøb kaffemaskiner</t>
  </si>
  <si>
    <t>Grønne planer</t>
  </si>
  <si>
    <t>Ledertid</t>
  </si>
  <si>
    <t>Formål med "Investeringskalkylen"</t>
  </si>
  <si>
    <t>"Investeringskalkylen" kan benyttes både manuelt og elektronisk, forstået på den måde, at brugeren kan benytte sin kuglepen hvis brugeren ikke er komfortabel med Excel, men bedre og mere effektivt er det at benytte Excel regnearket, hvorfra den samlede præsentation kan printes.</t>
  </si>
  <si>
    <t>Investeringskalkylen tager udgangspunkt i DIs og Dansk Metals "Kursus i Produktivitet, Kvalitet og Arbejdsmiljø i mindre jern - og metal virksomheder" med tilhørende kursusmateriale. Ligeledes har "Vejledning om Arbejdsmiljøøkonomi" udarbejdet for Arbejdsmiljørådet af COWI og PriceWaterhouse Coopers i august 2006 været inspirationsgivende. Projekter velegnede til at blive vurderet ved hjælp af nærværende redskab er projekter hvis effekt kræver nærmere analyse. Projekter hvis effekt er umiddelbart indlysende behøver næppe analyseres yderligere.</t>
  </si>
  <si>
    <t>Anvendelse af "Investeringskalkylen"</t>
  </si>
  <si>
    <t>Primært er "Investeringskalkylen" ment som et præsentationsredskab, der kan benyttes i en dialog med ledelsen og/eller bestyrelsen, når nye investeringer i form af køb af udstyr eller driftsforbedringer skal vurderes: altså køb eller ikke køb. Der indtastes ikke direkte i Excel arket, men alene i hjælpeskemaerne A, B og C, idet totalerne herfra automatisk overføres til Excel regnearket og der beregnes en tilbagebetalingstid (i måneder) samt et søjlediagram. Vi anlægger den vurdering at alle investeringstiltag med en tilbagebetalingstid over 24 måneder er uden interesse for virksomheden.</t>
  </si>
  <si>
    <t xml:space="preserve">Produktivitetsbesparelser </t>
  </si>
  <si>
    <t>Kvalitets- og arbejdsmiljøbesparelser</t>
  </si>
  <si>
    <t>Til revisionen</t>
  </si>
  <si>
    <t>Mindre intern transport (30 timer x timepris)</t>
  </si>
  <si>
    <t>Kortere cyklustid (hurtigere gennemløb svarer til en merproduktion på 20.000 kr. pr. mnd. x 3 mnd.)</t>
  </si>
  <si>
    <t>Kortere omstillingstid (Tidsbesparelsen svarer til 10.000 kr. pr. mnd. x 3 mnd.)</t>
  </si>
  <si>
    <t>Større oppetid (Større oppetid giver en merproduktion på 30.000 pr. mnd. x 3 mnd.)</t>
  </si>
  <si>
    <t>Mindre materialespild (spildet er opgjort til en besparelse på 6.500 kr. pr. kvartal)</t>
  </si>
  <si>
    <t>Hurtigere gennemløbstid (Det hurtigere gennemløb giver en besparelse pr. mnd. På kr. 17.000 x 3 mnd.)</t>
  </si>
  <si>
    <t>Færre ansættelser af vikarer (Vikarudgift pr. vikar pr. kvartal  = 10.000 x 5 vikarer)</t>
  </si>
  <si>
    <t>Mindre oplæring af vikarer (Oplæringspris pr. vikar = 2.000 kr. x antal vikarer)</t>
  </si>
  <si>
    <t>Mindre overarbejde (30 Overarbejdsdage x 1.000 kr)</t>
  </si>
  <si>
    <t>Mindre energiforbrug  (Energibesparelse pr. mnd. = 5.000 kr. x 3 mnd.)</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</si>
</sst>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quot;kr&quot;\ #,##0.00"/>
  </numFmts>
  <fonts count="64">
    <font>
      <sz val="10"/>
      <name val="Arial"/>
      <family val="0"/>
    </font>
    <font>
      <sz val="8"/>
      <name val="Arial"/>
      <family val="0"/>
    </font>
    <font>
      <b/>
      <sz val="10"/>
      <name val="Arial"/>
      <family val="2"/>
    </font>
    <font>
      <sz val="26"/>
      <name val="Arial"/>
      <family val="0"/>
    </font>
    <font>
      <sz val="16"/>
      <name val="Arial"/>
      <family val="0"/>
    </font>
    <font>
      <sz val="14"/>
      <name val="Arial"/>
      <family val="0"/>
    </font>
    <font>
      <b/>
      <sz val="14"/>
      <name val="Arial"/>
      <family val="2"/>
    </font>
    <font>
      <sz val="12"/>
      <name val="Times New Roman"/>
      <family val="1"/>
    </font>
    <font>
      <b/>
      <sz val="36"/>
      <name val="Britannic Bold"/>
      <family val="0"/>
    </font>
    <font>
      <sz val="12"/>
      <name val="Arial"/>
      <family val="2"/>
    </font>
    <font>
      <sz val="10"/>
      <name val="Times New Roman"/>
      <family val="1"/>
    </font>
    <font>
      <b/>
      <sz val="12"/>
      <name val="Arial"/>
      <family val="2"/>
    </font>
    <font>
      <sz val="12"/>
      <name val="Symbol"/>
      <family val="1"/>
    </font>
    <font>
      <sz val="11"/>
      <name val="Arial"/>
      <family val="2"/>
    </font>
    <font>
      <b/>
      <sz val="11"/>
      <name val="Arial"/>
      <family val="2"/>
    </font>
    <font>
      <u val="single"/>
      <sz val="10"/>
      <color indexed="12"/>
      <name val="Arial"/>
      <family val="0"/>
    </font>
    <font>
      <sz val="10"/>
      <color indexed="22"/>
      <name val="Arial"/>
      <family val="0"/>
    </font>
    <font>
      <b/>
      <sz val="26"/>
      <name val="Arial"/>
      <family val="2"/>
    </font>
    <font>
      <b/>
      <sz val="10"/>
      <color indexed="10"/>
      <name val="Arial"/>
      <family val="2"/>
    </font>
    <font>
      <sz val="8"/>
      <name val="Tahoma"/>
      <family val="0"/>
    </font>
    <font>
      <b/>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2"/>
      <color indexed="8"/>
      <name val="Times New Roman"/>
      <family val="0"/>
    </font>
    <font>
      <vertAlign val="superscript"/>
      <sz val="12"/>
      <color indexed="8"/>
      <name val="Arial"/>
      <family val="0"/>
    </font>
    <font>
      <b/>
      <sz val="12"/>
      <color indexed="8"/>
      <name val="Arial"/>
      <family val="0"/>
    </font>
    <font>
      <sz val="14.5"/>
      <color indexed="8"/>
      <name val="Arial"/>
      <family val="0"/>
    </font>
    <font>
      <b/>
      <sz val="14.5"/>
      <color indexed="8"/>
      <name val="Arial"/>
      <family val="0"/>
    </font>
    <font>
      <b/>
      <sz val="17.5"/>
      <color indexed="8"/>
      <name val="Arial"/>
      <family val="0"/>
    </font>
    <font>
      <sz val="13.3"/>
      <color indexed="8"/>
      <name val="Arial"/>
      <family val="0"/>
    </font>
    <font>
      <sz val="11"/>
      <color theme="1"/>
      <name val="Calibri"/>
      <family val="2"/>
    </font>
    <font>
      <sz val="11"/>
      <color rgb="FFFF0000"/>
      <name val="Calibri"/>
      <family val="2"/>
    </font>
    <font>
      <b/>
      <sz val="11"/>
      <color rgb="FFFA7D00"/>
      <name val="Calibri"/>
      <family val="2"/>
    </font>
    <font>
      <sz val="11"/>
      <color theme="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57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applyProtection="0"/>
    <xf numFmtId="0" fontId="0" fillId="20" borderId="1" applyNumberFormat="0" applyFont="0" applyAlignment="0" applyProtection="0"/>
    <xf numFmtId="0" fontId="48" fillId="21" borderId="2"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0" borderId="3" applyNumberFormat="0" applyAlignment="0" applyProtection="0"/>
    <xf numFmtId="0" fontId="15" fillId="0" borderId="0" applyNumberFormat="0" applyFill="0" applyBorder="0" applyAlignment="0" applyProtection="0"/>
    <xf numFmtId="0" fontId="54" fillId="31" borderId="0" applyNumberFormat="0" applyBorder="0" applyAlignment="0" applyProtection="0"/>
    <xf numFmtId="0" fontId="55" fillId="21"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2">
    <xf numFmtId="0" fontId="0" fillId="0" borderId="0" xfId="0" applyAlignment="1">
      <alignmen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0" fillId="33" borderId="0" xfId="0" applyFill="1" applyBorder="1" applyAlignment="1">
      <alignment horizontal="left" vertical="top"/>
    </xf>
    <xf numFmtId="3" fontId="0" fillId="0" borderId="0" xfId="0" applyNumberFormat="1" applyBorder="1" applyAlignment="1">
      <alignment/>
    </xf>
    <xf numFmtId="3" fontId="0" fillId="33" borderId="0" xfId="0" applyNumberFormat="1" applyFill="1" applyBorder="1" applyAlignment="1">
      <alignment horizontal="center"/>
    </xf>
    <xf numFmtId="0" fontId="0" fillId="33" borderId="0" xfId="0" applyFill="1" applyBorder="1" applyAlignment="1">
      <alignment/>
    </xf>
    <xf numFmtId="3" fontId="0" fillId="33" borderId="13" xfId="0" applyNumberFormat="1" applyFill="1" applyBorder="1" applyAlignment="1">
      <alignment horizontal="center"/>
    </xf>
    <xf numFmtId="0" fontId="0" fillId="33" borderId="13" xfId="0" applyFill="1" applyBorder="1" applyAlignment="1">
      <alignment horizontal="center"/>
    </xf>
    <xf numFmtId="3" fontId="0" fillId="0" borderId="13" xfId="0" applyNumberFormat="1" applyFill="1" applyBorder="1" applyAlignment="1">
      <alignment horizontal="center"/>
    </xf>
    <xf numFmtId="0" fontId="0" fillId="0" borderId="13" xfId="0"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xf>
    <xf numFmtId="3" fontId="0" fillId="34" borderId="10" xfId="0" applyNumberFormat="1" applyFill="1" applyBorder="1" applyAlignment="1">
      <alignment/>
    </xf>
    <xf numFmtId="3" fontId="2" fillId="0" borderId="13" xfId="0" applyNumberFormat="1" applyFont="1" applyFill="1" applyBorder="1" applyAlignment="1">
      <alignment horizontal="center"/>
    </xf>
    <xf numFmtId="0" fontId="7" fillId="0" borderId="0" xfId="0" applyFont="1" applyAlignment="1">
      <alignment horizontal="right"/>
    </xf>
    <xf numFmtId="0" fontId="15" fillId="0" borderId="0" xfId="48" applyAlignment="1" applyProtection="1">
      <alignment horizontal="right"/>
      <protection/>
    </xf>
    <xf numFmtId="0" fontId="8" fillId="0" borderId="0" xfId="0" applyFont="1" applyAlignment="1">
      <alignment horizontal="center"/>
    </xf>
    <xf numFmtId="0" fontId="7" fillId="0" borderId="0" xfId="0" applyFont="1" applyAlignment="1">
      <alignment/>
    </xf>
    <xf numFmtId="0" fontId="9" fillId="0" borderId="0" xfId="0" applyFont="1" applyAlignment="1">
      <alignment horizontal="right"/>
    </xf>
    <xf numFmtId="0" fontId="9" fillId="0" borderId="0" xfId="0" applyFont="1" applyAlignment="1">
      <alignment/>
    </xf>
    <xf numFmtId="0" fontId="10" fillId="0" borderId="0" xfId="0" applyFont="1" applyAlignment="1">
      <alignment wrapText="1"/>
    </xf>
    <xf numFmtId="0" fontId="6" fillId="0" borderId="0" xfId="0" applyFont="1" applyAlignment="1">
      <alignment/>
    </xf>
    <xf numFmtId="0" fontId="15" fillId="0" borderId="0" xfId="48" applyAlignment="1" applyProtection="1">
      <alignment horizontal="left" indent="1"/>
      <protection/>
    </xf>
    <xf numFmtId="0" fontId="15" fillId="0" borderId="0" xfId="48" applyAlignment="1" applyProtection="1">
      <alignment horizontal="left" indent="2"/>
      <protection/>
    </xf>
    <xf numFmtId="0" fontId="12" fillId="0" borderId="0" xfId="0" applyFont="1" applyAlignment="1">
      <alignment horizontal="left" indent="1"/>
    </xf>
    <xf numFmtId="0" fontId="15" fillId="0" borderId="0" xfId="48" applyAlignment="1" applyProtection="1">
      <alignment/>
      <protection/>
    </xf>
    <xf numFmtId="0" fontId="11" fillId="0" borderId="0" xfId="0" applyFont="1" applyAlignment="1">
      <alignment/>
    </xf>
    <xf numFmtId="0" fontId="7" fillId="0" borderId="14" xfId="0" applyFont="1" applyBorder="1" applyAlignment="1">
      <alignment vertical="top" wrapText="1"/>
    </xf>
    <xf numFmtId="0" fontId="14" fillId="0" borderId="12" xfId="0" applyFont="1" applyBorder="1" applyAlignment="1">
      <alignment horizontal="center" vertical="top" wrapText="1"/>
    </xf>
    <xf numFmtId="0" fontId="0" fillId="0" borderId="15" xfId="0" applyBorder="1" applyAlignment="1">
      <alignment vertical="top" wrapText="1"/>
    </xf>
    <xf numFmtId="0" fontId="14" fillId="0" borderId="15" xfId="0" applyFont="1" applyBorder="1" applyAlignment="1">
      <alignment vertical="top" wrapText="1"/>
    </xf>
    <xf numFmtId="17"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4" fillId="0" borderId="13" xfId="0" applyFont="1" applyBorder="1" applyAlignment="1">
      <alignment vertical="top" wrapText="1"/>
    </xf>
    <xf numFmtId="0" fontId="13" fillId="0" borderId="16" xfId="0" applyFont="1" applyBorder="1" applyAlignment="1">
      <alignment horizontal="center" vertical="top" wrapText="1"/>
    </xf>
    <xf numFmtId="9" fontId="13" fillId="0" borderId="14" xfId="0" applyNumberFormat="1" applyFont="1" applyBorder="1" applyAlignment="1">
      <alignment horizontal="center" vertical="top" wrapText="1"/>
    </xf>
    <xf numFmtId="0" fontId="0" fillId="0" borderId="14" xfId="0" applyBorder="1" applyAlignment="1">
      <alignment vertical="top" wrapText="1"/>
    </xf>
    <xf numFmtId="0" fontId="0" fillId="0" borderId="0" xfId="0" applyFont="1" applyAlignment="1">
      <alignment/>
    </xf>
    <xf numFmtId="0" fontId="7" fillId="0" borderId="10" xfId="0" applyFont="1" applyBorder="1" applyAlignment="1">
      <alignment vertical="top" wrapText="1"/>
    </xf>
    <xf numFmtId="0" fontId="11" fillId="0" borderId="12" xfId="0" applyFont="1" applyBorder="1" applyAlignment="1">
      <alignment vertical="top" wrapText="1"/>
    </xf>
    <xf numFmtId="0" fontId="11" fillId="0" borderId="12" xfId="0" applyFont="1" applyBorder="1" applyAlignment="1">
      <alignment horizontal="center" vertical="top" wrapText="1"/>
    </xf>
    <xf numFmtId="0" fontId="11" fillId="0" borderId="15" xfId="0" applyFont="1" applyBorder="1" applyAlignment="1">
      <alignment vertical="top" wrapText="1"/>
    </xf>
    <xf numFmtId="3" fontId="9" fillId="0" borderId="14" xfId="0" applyNumberFormat="1" applyFont="1" applyBorder="1" applyAlignment="1">
      <alignment horizontal="right" vertical="top" wrapText="1"/>
    </xf>
    <xf numFmtId="0" fontId="9" fillId="0" borderId="14" xfId="0" applyFont="1" applyBorder="1" applyAlignment="1">
      <alignment horizontal="right" vertical="top" wrapText="1"/>
    </xf>
    <xf numFmtId="0" fontId="13" fillId="0" borderId="0" xfId="0" applyFont="1" applyAlignment="1">
      <alignment/>
    </xf>
    <xf numFmtId="0" fontId="7" fillId="0" borderId="14" xfId="0" applyFont="1" applyBorder="1" applyAlignment="1">
      <alignment/>
    </xf>
    <xf numFmtId="0" fontId="0" fillId="0" borderId="12" xfId="0" applyFont="1" applyBorder="1" applyAlignment="1">
      <alignment/>
    </xf>
    <xf numFmtId="0" fontId="7" fillId="0" borderId="17" xfId="0" applyFont="1" applyBorder="1" applyAlignment="1">
      <alignment/>
    </xf>
    <xf numFmtId="0" fontId="0" fillId="0" borderId="15" xfId="0" applyFont="1" applyBorder="1" applyAlignment="1">
      <alignment/>
    </xf>
    <xf numFmtId="0" fontId="0" fillId="0" borderId="14" xfId="0" applyFont="1" applyBorder="1" applyAlignment="1">
      <alignment/>
    </xf>
    <xf numFmtId="0" fontId="2" fillId="0" borderId="15"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7" xfId="0" applyBorder="1" applyAlignment="1">
      <alignment horizontal="center"/>
    </xf>
    <xf numFmtId="0" fontId="0" fillId="33" borderId="0" xfId="0" applyFill="1" applyBorder="1" applyAlignment="1">
      <alignment horizontal="center" vertical="top"/>
    </xf>
    <xf numFmtId="0" fontId="16" fillId="0" borderId="0" xfId="0" applyFont="1" applyFill="1" applyBorder="1" applyAlignment="1">
      <alignment/>
    </xf>
    <xf numFmtId="0" fontId="16" fillId="0" borderId="0" xfId="0" applyFont="1" applyBorder="1" applyAlignment="1">
      <alignment/>
    </xf>
    <xf numFmtId="3" fontId="16" fillId="0" borderId="0" xfId="0" applyNumberFormat="1" applyFont="1" applyBorder="1" applyAlignment="1">
      <alignment/>
    </xf>
    <xf numFmtId="0" fontId="0" fillId="0" borderId="20" xfId="0" applyBorder="1" applyAlignment="1">
      <alignment/>
    </xf>
    <xf numFmtId="0" fontId="0" fillId="0" borderId="0" xfId="0" applyBorder="1" applyAlignment="1">
      <alignment horizontal="center"/>
    </xf>
    <xf numFmtId="3" fontId="0" fillId="0" borderId="0" xfId="0" applyNumberForma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0" borderId="11" xfId="0" applyFont="1" applyBorder="1" applyAlignment="1">
      <alignment/>
    </xf>
    <xf numFmtId="0" fontId="2" fillId="33" borderId="0" xfId="0" applyFont="1" applyFill="1" applyBorder="1" applyAlignment="1">
      <alignment/>
    </xf>
    <xf numFmtId="0" fontId="17" fillId="33" borderId="11" xfId="0" applyFont="1" applyFill="1" applyBorder="1" applyAlignment="1">
      <alignment vertical="center"/>
    </xf>
    <xf numFmtId="0" fontId="6" fillId="33" borderId="11" xfId="0" applyFont="1" applyFill="1" applyBorder="1" applyAlignment="1">
      <alignment vertical="top" wrapText="1"/>
    </xf>
    <xf numFmtId="0" fontId="6" fillId="33" borderId="12" xfId="0" applyFont="1" applyFill="1" applyBorder="1" applyAlignment="1">
      <alignment vertical="top" wrapText="1"/>
    </xf>
    <xf numFmtId="0" fontId="0" fillId="0" borderId="0" xfId="0" applyBorder="1" applyAlignment="1">
      <alignment/>
    </xf>
    <xf numFmtId="0" fontId="0" fillId="33" borderId="16" xfId="0" applyFill="1" applyBorder="1" applyAlignment="1">
      <alignment/>
    </xf>
    <xf numFmtId="0" fontId="0" fillId="0" borderId="16" xfId="0" applyBorder="1" applyAlignment="1">
      <alignment/>
    </xf>
    <xf numFmtId="0" fontId="2" fillId="33" borderId="16" xfId="0" applyFont="1" applyFill="1" applyBorder="1" applyAlignment="1">
      <alignment vertical="top" wrapText="1"/>
    </xf>
    <xf numFmtId="0" fontId="0" fillId="33" borderId="0" xfId="0" applyFont="1" applyFill="1" applyBorder="1" applyAlignment="1">
      <alignment/>
    </xf>
    <xf numFmtId="0" fontId="0" fillId="0" borderId="0" xfId="0" applyFont="1" applyBorder="1" applyAlignment="1">
      <alignment/>
    </xf>
    <xf numFmtId="3" fontId="2" fillId="0" borderId="0" xfId="0" applyNumberFormat="1" applyFont="1" applyFill="1" applyBorder="1" applyAlignment="1">
      <alignment/>
    </xf>
    <xf numFmtId="0" fontId="0" fillId="0" borderId="12" xfId="0" applyFont="1" applyBorder="1" applyAlignment="1">
      <alignment horizontal="center"/>
    </xf>
    <xf numFmtId="0" fontId="3" fillId="35" borderId="21" xfId="0" applyFont="1" applyFill="1" applyBorder="1" applyAlignment="1">
      <alignment vertical="top" wrapText="1"/>
    </xf>
    <xf numFmtId="0" fontId="4" fillId="35" borderId="0" xfId="0" applyFont="1" applyFill="1" applyBorder="1" applyAlignment="1">
      <alignment horizontal="left" vertical="top" wrapText="1"/>
    </xf>
    <xf numFmtId="0" fontId="3" fillId="35" borderId="22" xfId="0" applyFont="1" applyFill="1" applyBorder="1" applyAlignment="1">
      <alignment vertical="top" wrapText="1"/>
    </xf>
    <xf numFmtId="0" fontId="2" fillId="0" borderId="0" xfId="0" applyFont="1" applyBorder="1" applyAlignment="1">
      <alignment horizontal="center" wrapText="1"/>
    </xf>
    <xf numFmtId="0" fontId="2" fillId="0" borderId="15" xfId="0" applyFont="1" applyBorder="1" applyAlignment="1">
      <alignment horizontal="center"/>
    </xf>
    <xf numFmtId="0" fontId="6" fillId="33" borderId="17" xfId="0" applyFont="1" applyFill="1" applyBorder="1" applyAlignment="1">
      <alignment horizontal="left" vertical="top" wrapText="1"/>
    </xf>
    <xf numFmtId="0" fontId="6" fillId="33" borderId="14" xfId="0" applyFont="1" applyFill="1" applyBorder="1" applyAlignment="1">
      <alignment horizontal="left" vertical="top" wrapText="1"/>
    </xf>
    <xf numFmtId="0" fontId="2" fillId="33" borderId="23" xfId="0" applyFont="1" applyFill="1" applyBorder="1" applyAlignment="1">
      <alignment horizontal="right"/>
    </xf>
    <xf numFmtId="0" fontId="2" fillId="33" borderId="11" xfId="0" applyFont="1" applyFill="1" applyBorder="1" applyAlignment="1">
      <alignment horizontal="right"/>
    </xf>
    <xf numFmtId="0" fontId="2" fillId="33" borderId="12" xfId="0" applyFont="1" applyFill="1" applyBorder="1" applyAlignment="1">
      <alignment horizontal="right"/>
    </xf>
    <xf numFmtId="0" fontId="17" fillId="33" borderId="0" xfId="0" applyFont="1" applyFill="1" applyBorder="1" applyAlignment="1">
      <alignment horizontal="center" vertical="center"/>
    </xf>
    <xf numFmtId="0" fontId="17" fillId="33" borderId="17" xfId="0" applyFont="1" applyFill="1" applyBorder="1" applyAlignment="1">
      <alignment horizontal="center" vertical="center"/>
    </xf>
    <xf numFmtId="0" fontId="0" fillId="35" borderId="17" xfId="0" applyFill="1" applyBorder="1" applyAlignment="1">
      <alignment/>
    </xf>
    <xf numFmtId="0" fontId="0" fillId="35" borderId="22" xfId="0" applyFill="1" applyBorder="1" applyAlignment="1">
      <alignment/>
    </xf>
    <xf numFmtId="0" fontId="0" fillId="35" borderId="16" xfId="0" applyFill="1" applyBorder="1" applyAlignment="1">
      <alignment/>
    </xf>
    <xf numFmtId="0" fontId="5" fillId="35" borderId="18" xfId="0" applyFont="1" applyFill="1" applyBorder="1" applyAlignment="1">
      <alignment/>
    </xf>
    <xf numFmtId="0" fontId="0" fillId="0" borderId="0" xfId="0" applyAlignment="1">
      <alignment horizontal="left" vertical="top"/>
    </xf>
    <xf numFmtId="0" fontId="0" fillId="35" borderId="0" xfId="0" applyFill="1" applyBorder="1" applyAlignment="1">
      <alignment/>
    </xf>
    <xf numFmtId="0" fontId="5" fillId="35" borderId="0" xfId="0" applyFont="1" applyFill="1" applyBorder="1" applyAlignment="1">
      <alignment/>
    </xf>
    <xf numFmtId="0" fontId="5" fillId="35" borderId="24" xfId="0" applyFont="1" applyFill="1" applyBorder="1" applyAlignment="1">
      <alignment/>
    </xf>
    <xf numFmtId="0" fontId="3" fillId="35" borderId="0" xfId="0" applyFont="1" applyFill="1" applyBorder="1" applyAlignment="1">
      <alignment vertical="top" wrapText="1"/>
    </xf>
    <xf numFmtId="0" fontId="3" fillId="33" borderId="0" xfId="0" applyFont="1" applyFill="1" applyBorder="1" applyAlignment="1">
      <alignment vertical="top" wrapText="1"/>
    </xf>
    <xf numFmtId="0" fontId="4" fillId="35" borderId="20" xfId="0" applyFont="1" applyFill="1" applyBorder="1" applyAlignment="1">
      <alignment horizontal="left" vertical="top" wrapText="1"/>
    </xf>
    <xf numFmtId="0" fontId="9" fillId="35" borderId="0" xfId="0" applyFont="1" applyFill="1" applyBorder="1" applyAlignment="1">
      <alignment horizontal="left" vertical="top" wrapText="1"/>
    </xf>
    <xf numFmtId="0" fontId="9" fillId="35" borderId="0" xfId="0" applyFont="1" applyFill="1" applyBorder="1" applyAlignment="1">
      <alignment horizontal="left" vertical="top"/>
    </xf>
    <xf numFmtId="0" fontId="0" fillId="35" borderId="21" xfId="0" applyFont="1" applyFill="1" applyBorder="1" applyAlignment="1">
      <alignment/>
    </xf>
    <xf numFmtId="0" fontId="0" fillId="35" borderId="20" xfId="0" applyFont="1" applyFill="1" applyBorder="1" applyAlignment="1">
      <alignment/>
    </xf>
    <xf numFmtId="0" fontId="0" fillId="35" borderId="22" xfId="0" applyFont="1" applyFill="1" applyBorder="1" applyAlignment="1">
      <alignment/>
    </xf>
    <xf numFmtId="0" fontId="0" fillId="35" borderId="24" xfId="0" applyFont="1" applyFill="1" applyBorder="1" applyAlignment="1">
      <alignment/>
    </xf>
    <xf numFmtId="0" fontId="0" fillId="35" borderId="16" xfId="0" applyFont="1" applyFill="1" applyBorder="1" applyAlignment="1">
      <alignment/>
    </xf>
    <xf numFmtId="0" fontId="0" fillId="35" borderId="14" xfId="0" applyFont="1" applyFill="1" applyBorder="1" applyAlignment="1">
      <alignment/>
    </xf>
    <xf numFmtId="0" fontId="0" fillId="35" borderId="24" xfId="0" applyFont="1" applyFill="1" applyBorder="1" applyAlignment="1" quotePrefix="1">
      <alignment vertical="top" wrapText="1"/>
    </xf>
    <xf numFmtId="0" fontId="0" fillId="35" borderId="0" xfId="0" applyFont="1" applyFill="1" applyBorder="1" applyAlignment="1" quotePrefix="1">
      <alignment vertical="top" wrapText="1"/>
    </xf>
    <xf numFmtId="0" fontId="0" fillId="35" borderId="0" xfId="0" applyFont="1" applyFill="1" applyBorder="1" applyAlignment="1">
      <alignment/>
    </xf>
    <xf numFmtId="0" fontId="0" fillId="35" borderId="16" xfId="0" applyFont="1" applyFill="1" applyBorder="1" applyAlignment="1" quotePrefix="1">
      <alignment vertical="top" wrapText="1"/>
    </xf>
    <xf numFmtId="0" fontId="0" fillId="35" borderId="24" xfId="0" applyFont="1" applyFill="1" applyBorder="1" applyAlignment="1">
      <alignment vertical="top" wrapText="1"/>
    </xf>
    <xf numFmtId="0" fontId="0" fillId="35" borderId="0" xfId="0" applyFont="1" applyFill="1" applyBorder="1" applyAlignment="1">
      <alignment horizontal="left" vertical="top" wrapText="1"/>
    </xf>
    <xf numFmtId="0" fontId="0" fillId="35" borderId="16" xfId="0" applyFont="1" applyFill="1" applyBorder="1" applyAlignment="1">
      <alignment vertical="top" wrapText="1"/>
    </xf>
    <xf numFmtId="49" fontId="0" fillId="35" borderId="24" xfId="0" applyNumberFormat="1" applyFont="1" applyFill="1" applyBorder="1" applyAlignment="1">
      <alignment vertical="top" wrapText="1"/>
    </xf>
    <xf numFmtId="0" fontId="0" fillId="35" borderId="0" xfId="0" applyFont="1" applyFill="1" applyBorder="1" applyAlignment="1">
      <alignment horizontal="left" vertical="top"/>
    </xf>
    <xf numFmtId="49" fontId="0" fillId="35" borderId="16" xfId="0" applyNumberFormat="1" applyFont="1" applyFill="1" applyBorder="1" applyAlignment="1">
      <alignment vertical="top" wrapText="1"/>
    </xf>
    <xf numFmtId="0" fontId="0" fillId="35" borderId="0" xfId="0" applyFont="1" applyFill="1" applyBorder="1" applyAlignment="1">
      <alignment horizontal="right" vertical="top" wrapText="1"/>
    </xf>
    <xf numFmtId="0" fontId="0" fillId="35" borderId="18" xfId="0" applyFont="1" applyFill="1" applyBorder="1" applyAlignment="1">
      <alignment vertical="top" wrapText="1"/>
    </xf>
    <xf numFmtId="0" fontId="0" fillId="35" borderId="14" xfId="0" applyFont="1" applyFill="1" applyBorder="1" applyAlignment="1">
      <alignment vertical="top" wrapText="1"/>
    </xf>
    <xf numFmtId="0" fontId="0" fillId="35" borderId="18" xfId="0" applyFont="1" applyFill="1" applyBorder="1" applyAlignment="1">
      <alignment/>
    </xf>
    <xf numFmtId="0" fontId="0" fillId="35" borderId="0" xfId="0" applyFont="1" applyFill="1" applyBorder="1" applyAlignment="1">
      <alignment vertical="top" wrapText="1"/>
    </xf>
    <xf numFmtId="0" fontId="0" fillId="35" borderId="0" xfId="0" applyFont="1" applyFill="1" applyBorder="1" applyAlignment="1">
      <alignment horizontal="center"/>
    </xf>
    <xf numFmtId="49" fontId="0" fillId="35" borderId="0" xfId="0" applyNumberFormat="1" applyFont="1" applyFill="1" applyBorder="1" applyAlignment="1">
      <alignment horizontal="left" vertical="top" wrapText="1"/>
    </xf>
    <xf numFmtId="0" fontId="2" fillId="35" borderId="10" xfId="0" applyFont="1" applyFill="1" applyBorder="1" applyAlignment="1">
      <alignment horizontal="center" vertical="center"/>
    </xf>
    <xf numFmtId="0" fontId="0" fillId="33" borderId="0" xfId="0" applyFill="1" applyBorder="1" applyAlignment="1">
      <alignment vertical="top"/>
    </xf>
    <xf numFmtId="0" fontId="3" fillId="35" borderId="20" xfId="0" applyFont="1" applyFill="1" applyBorder="1" applyAlignment="1">
      <alignment vertical="top" wrapText="1"/>
    </xf>
    <xf numFmtId="49" fontId="0" fillId="35" borderId="24" xfId="0" applyNumberFormat="1" applyFont="1" applyFill="1" applyBorder="1" applyAlignment="1">
      <alignment horizontal="left" vertical="top" wrapText="1"/>
    </xf>
    <xf numFmtId="0" fontId="0" fillId="35" borderId="16" xfId="0" applyFill="1" applyBorder="1" applyAlignment="1">
      <alignment horizontal="left" vertical="top"/>
    </xf>
    <xf numFmtId="0" fontId="0" fillId="35" borderId="24" xfId="0" applyFont="1" applyFill="1" applyBorder="1" applyAlignment="1">
      <alignment horizontal="left" vertical="top" wrapText="1"/>
    </xf>
    <xf numFmtId="0" fontId="0" fillId="35" borderId="24" xfId="0" applyFont="1" applyFill="1" applyBorder="1" applyAlignment="1">
      <alignment horizontal="left" vertical="top"/>
    </xf>
    <xf numFmtId="0" fontId="0" fillId="35" borderId="17" xfId="0" applyFont="1" applyFill="1" applyBorder="1" applyAlignment="1">
      <alignment/>
    </xf>
    <xf numFmtId="0" fontId="0" fillId="35" borderId="14" xfId="0" applyFill="1" applyBorder="1" applyAlignment="1">
      <alignment/>
    </xf>
    <xf numFmtId="0" fontId="0" fillId="35" borderId="21" xfId="0" applyFill="1" applyBorder="1" applyAlignment="1">
      <alignment vertical="top"/>
    </xf>
    <xf numFmtId="0" fontId="0" fillId="35" borderId="20" xfId="0" applyFill="1" applyBorder="1" applyAlignment="1">
      <alignment vertical="top"/>
    </xf>
    <xf numFmtId="0" fontId="0" fillId="35" borderId="24" xfId="0" applyFill="1" applyBorder="1" applyAlignment="1">
      <alignment vertical="top"/>
    </xf>
    <xf numFmtId="0" fontId="0" fillId="35" borderId="18" xfId="0" applyFill="1" applyBorder="1" applyAlignment="1">
      <alignment vertical="top"/>
    </xf>
    <xf numFmtId="0" fontId="0" fillId="35" borderId="17" xfId="0" applyFill="1" applyBorder="1" applyAlignment="1">
      <alignment vertical="top"/>
    </xf>
    <xf numFmtId="0" fontId="9" fillId="35" borderId="0" xfId="0" applyFont="1" applyFill="1" applyBorder="1" applyAlignment="1">
      <alignment vertical="top"/>
    </xf>
    <xf numFmtId="0" fontId="0" fillId="35" borderId="0" xfId="0" applyFont="1" applyFill="1" applyBorder="1" applyAlignment="1">
      <alignment horizontal="left" vertical="top" wrapText="1"/>
    </xf>
    <xf numFmtId="0" fontId="0" fillId="35" borderId="10" xfId="0" applyFont="1" applyFill="1" applyBorder="1" applyAlignment="1">
      <alignment horizontal="left" vertical="center" wrapText="1"/>
    </xf>
    <xf numFmtId="0" fontId="0" fillId="35" borderId="0" xfId="0" applyFill="1" applyBorder="1" applyAlignment="1">
      <alignment vertical="top" wrapText="1"/>
    </xf>
    <xf numFmtId="0" fontId="0" fillId="35" borderId="0" xfId="0" applyFill="1" applyBorder="1" applyAlignment="1">
      <alignment horizontal="left" vertical="top" wrapText="1"/>
    </xf>
    <xf numFmtId="0" fontId="0" fillId="35" borderId="0" xfId="0" applyFont="1" applyFill="1" applyBorder="1" applyAlignment="1">
      <alignment horizontal="center" vertical="center"/>
    </xf>
    <xf numFmtId="0" fontId="0" fillId="35" borderId="0" xfId="0" applyFont="1" applyFill="1" applyBorder="1" applyAlignment="1">
      <alignment horizontal="left" vertical="center" wrapText="1"/>
    </xf>
    <xf numFmtId="0" fontId="2" fillId="35" borderId="0" xfId="0" applyFont="1" applyFill="1" applyBorder="1" applyAlignment="1">
      <alignment horizontal="right" vertical="center" indent="1"/>
    </xf>
    <xf numFmtId="0" fontId="0" fillId="34" borderId="23" xfId="0" applyFont="1" applyFill="1" applyBorder="1" applyAlignment="1" applyProtection="1">
      <alignment horizontal="left" vertical="top" wrapText="1"/>
      <protection locked="0"/>
    </xf>
    <xf numFmtId="0" fontId="0" fillId="35" borderId="0" xfId="0" applyFill="1" applyBorder="1" applyAlignment="1">
      <alignment horizontal="left" vertical="top"/>
    </xf>
    <xf numFmtId="0" fontId="0" fillId="35" borderId="0" xfId="0" applyFill="1" applyBorder="1" applyAlignment="1">
      <alignment horizontal="center" vertical="top"/>
    </xf>
    <xf numFmtId="0" fontId="2" fillId="35" borderId="10" xfId="0" applyFont="1" applyFill="1" applyBorder="1" applyAlignment="1">
      <alignment horizontal="center" vertical="center" wrapText="1"/>
    </xf>
    <xf numFmtId="0" fontId="0" fillId="34" borderId="10" xfId="0" applyFont="1" applyFill="1" applyBorder="1" applyAlignment="1" applyProtection="1">
      <alignment horizontal="left" vertical="top" wrapText="1"/>
      <protection locked="0"/>
    </xf>
    <xf numFmtId="0" fontId="0" fillId="35" borderId="10" xfId="0" applyFill="1" applyBorder="1" applyAlignment="1">
      <alignment/>
    </xf>
    <xf numFmtId="0" fontId="0" fillId="35" borderId="11" xfId="0" applyFill="1" applyBorder="1" applyAlignment="1">
      <alignment/>
    </xf>
    <xf numFmtId="0" fontId="0" fillId="35" borderId="10" xfId="0" applyFill="1" applyBorder="1" applyAlignment="1">
      <alignment horizontal="left" vertical="top"/>
    </xf>
    <xf numFmtId="0" fontId="0" fillId="35" borderId="20" xfId="0" applyFill="1" applyBorder="1" applyAlignment="1">
      <alignment horizontal="left" vertical="top"/>
    </xf>
    <xf numFmtId="0" fontId="0" fillId="35" borderId="0" xfId="0" applyFill="1" applyBorder="1" applyAlignment="1" applyProtection="1">
      <alignment horizontal="left"/>
      <protection locked="0"/>
    </xf>
    <xf numFmtId="0" fontId="0" fillId="34" borderId="1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179" fontId="0" fillId="34" borderId="10" xfId="0" applyNumberFormat="1" applyFont="1" applyFill="1" applyBorder="1" applyAlignment="1" applyProtection="1">
      <alignment horizontal="center" vertical="center"/>
      <protection locked="0"/>
    </xf>
    <xf numFmtId="179" fontId="0" fillId="34" borderId="25" xfId="0" applyNumberFormat="1" applyFont="1" applyFill="1" applyBorder="1" applyAlignment="1" applyProtection="1">
      <alignment horizontal="center" vertical="center"/>
      <protection locked="0"/>
    </xf>
    <xf numFmtId="3" fontId="0" fillId="0" borderId="10" xfId="0" applyNumberFormat="1" applyFill="1" applyBorder="1" applyAlignment="1">
      <alignment/>
    </xf>
    <xf numFmtId="3" fontId="2" fillId="0" borderId="10" xfId="0" applyNumberFormat="1" applyFont="1" applyFill="1" applyBorder="1" applyAlignment="1">
      <alignment/>
    </xf>
    <xf numFmtId="3" fontId="0" fillId="34" borderId="10" xfId="0" applyNumberFormat="1" applyFill="1" applyBorder="1" applyAlignment="1" applyProtection="1">
      <alignment/>
      <protection locked="0"/>
    </xf>
    <xf numFmtId="3" fontId="2" fillId="33" borderId="24" xfId="0" applyNumberFormat="1" applyFont="1" applyFill="1" applyBorder="1" applyAlignment="1">
      <alignment horizontal="center"/>
    </xf>
    <xf numFmtId="0" fontId="0" fillId="33" borderId="24" xfId="0" applyFill="1" applyBorder="1" applyAlignment="1">
      <alignment horizontal="center"/>
    </xf>
    <xf numFmtId="3" fontId="2" fillId="0" borderId="0" xfId="0" applyNumberFormat="1" applyFont="1" applyFill="1" applyBorder="1" applyAlignment="1">
      <alignment horizontal="center"/>
    </xf>
    <xf numFmtId="3" fontId="2" fillId="33" borderId="0" xfId="0" applyNumberFormat="1" applyFont="1" applyFill="1" applyBorder="1" applyAlignment="1">
      <alignment horizontal="center"/>
    </xf>
    <xf numFmtId="4" fontId="2" fillId="0" borderId="10" xfId="0" applyNumberFormat="1" applyFont="1" applyFill="1" applyBorder="1" applyAlignment="1">
      <alignment/>
    </xf>
    <xf numFmtId="3" fontId="0" fillId="34" borderId="10" xfId="0" applyNumberFormat="1" applyFont="1" applyFill="1" applyBorder="1" applyAlignment="1" applyProtection="1">
      <alignment/>
      <protection locked="0"/>
    </xf>
    <xf numFmtId="0" fontId="0" fillId="34" borderId="12" xfId="0" applyFont="1" applyFill="1" applyBorder="1" applyAlignment="1" applyProtection="1">
      <alignment horizontal="center" vertical="center"/>
      <protection locked="0"/>
    </xf>
    <xf numFmtId="0" fontId="0" fillId="34" borderId="10" xfId="0" applyFill="1" applyBorder="1" applyAlignment="1">
      <alignment/>
    </xf>
    <xf numFmtId="0" fontId="0" fillId="36" borderId="10" xfId="0" applyFill="1" applyBorder="1" applyAlignment="1">
      <alignment/>
    </xf>
    <xf numFmtId="0" fontId="0" fillId="0" borderId="11" xfId="0" applyFill="1" applyBorder="1" applyAlignment="1">
      <alignment/>
    </xf>
    <xf numFmtId="0" fontId="0" fillId="37" borderId="10" xfId="0" applyFill="1" applyBorder="1" applyAlignment="1">
      <alignment horizontal="left" vertical="top"/>
    </xf>
    <xf numFmtId="0" fontId="0" fillId="0" borderId="20" xfId="0" applyFill="1" applyBorder="1" applyAlignment="1">
      <alignment horizontal="left" vertical="top"/>
    </xf>
    <xf numFmtId="0" fontId="2" fillId="0" borderId="11" xfId="0" applyFont="1" applyBorder="1" applyAlignment="1">
      <alignment/>
    </xf>
    <xf numFmtId="0" fontId="0" fillId="34" borderId="17" xfId="0" applyFill="1" applyBorder="1" applyAlignment="1" applyProtection="1">
      <alignment horizontal="left" vertical="top" wrapText="1"/>
      <protection locked="0"/>
    </xf>
    <xf numFmtId="0" fontId="0" fillId="35" borderId="16" xfId="0" applyFont="1" applyFill="1" applyBorder="1" applyAlignment="1">
      <alignment/>
    </xf>
    <xf numFmtId="0" fontId="0" fillId="35" borderId="0" xfId="0" applyFill="1" applyBorder="1" applyAlignment="1">
      <alignment horizontal="right" vertical="top"/>
    </xf>
    <xf numFmtId="0" fontId="0" fillId="34" borderId="0" xfId="0" applyFont="1" applyFill="1" applyBorder="1" applyAlignment="1" applyProtection="1">
      <alignment horizontal="center" vertical="top" wrapText="1"/>
      <protection locked="0"/>
    </xf>
    <xf numFmtId="0" fontId="0" fillId="35" borderId="21" xfId="0" applyFill="1" applyBorder="1" applyAlignment="1">
      <alignment/>
    </xf>
    <xf numFmtId="0" fontId="0" fillId="35" borderId="20" xfId="0" applyFill="1" applyBorder="1" applyAlignment="1">
      <alignment/>
    </xf>
    <xf numFmtId="0" fontId="0" fillId="35" borderId="24" xfId="0" applyFill="1" applyBorder="1" applyAlignment="1">
      <alignment/>
    </xf>
    <xf numFmtId="0" fontId="0" fillId="35" borderId="0" xfId="0" applyFont="1" applyFill="1" applyBorder="1" applyAlignment="1">
      <alignment/>
    </xf>
    <xf numFmtId="0" fontId="0" fillId="35" borderId="0" xfId="0" applyFont="1" applyFill="1" applyBorder="1" applyAlignment="1" quotePrefix="1">
      <alignment vertical="top" wrapText="1"/>
    </xf>
    <xf numFmtId="0" fontId="0" fillId="35" borderId="18" xfId="0" applyFill="1" applyBorder="1" applyAlignment="1">
      <alignment/>
    </xf>
    <xf numFmtId="0" fontId="4" fillId="35" borderId="21" xfId="0" applyFont="1" applyFill="1" applyBorder="1" applyAlignment="1">
      <alignment horizontal="left" vertical="top" wrapText="1"/>
    </xf>
    <xf numFmtId="0" fontId="4" fillId="35" borderId="24" xfId="0" applyFont="1" applyFill="1" applyBorder="1" applyAlignment="1">
      <alignment horizontal="left" vertical="top" wrapText="1"/>
    </xf>
    <xf numFmtId="3" fontId="0" fillId="34" borderId="15" xfId="0" applyNumberFormat="1" applyFont="1" applyFill="1" applyBorder="1" applyAlignment="1" applyProtection="1">
      <alignment/>
      <protection locked="0"/>
    </xf>
    <xf numFmtId="3" fontId="2" fillId="37" borderId="10" xfId="0" applyNumberFormat="1" applyFont="1" applyFill="1" applyBorder="1" applyAlignment="1">
      <alignment horizontal="right"/>
    </xf>
    <xf numFmtId="0" fontId="9" fillId="37" borderId="23" xfId="0" applyFont="1" applyFill="1" applyBorder="1" applyAlignment="1">
      <alignment vertical="top"/>
    </xf>
    <xf numFmtId="0" fontId="9" fillId="37" borderId="11" xfId="0" applyFont="1" applyFill="1" applyBorder="1" applyAlignment="1">
      <alignment vertical="top"/>
    </xf>
    <xf numFmtId="0" fontId="11" fillId="37" borderId="12" xfId="0" applyFont="1" applyFill="1" applyBorder="1" applyAlignment="1">
      <alignment horizontal="center" vertical="center"/>
    </xf>
    <xf numFmtId="0" fontId="2" fillId="33" borderId="20" xfId="0" applyFont="1" applyFill="1" applyBorder="1" applyAlignment="1">
      <alignment horizontal="right"/>
    </xf>
    <xf numFmtId="3" fontId="2" fillId="0" borderId="20" xfId="0" applyNumberFormat="1" applyFont="1" applyFill="1" applyBorder="1" applyAlignment="1">
      <alignment/>
    </xf>
    <xf numFmtId="0" fontId="2" fillId="0" borderId="13" xfId="0" applyFont="1" applyBorder="1" applyAlignment="1">
      <alignment horizontal="center" wrapText="1"/>
    </xf>
    <xf numFmtId="178" fontId="5" fillId="37" borderId="11" xfId="0" applyNumberFormat="1" applyFont="1" applyFill="1" applyBorder="1" applyAlignment="1">
      <alignment horizontal="center" vertical="center"/>
    </xf>
    <xf numFmtId="3" fontId="0" fillId="37" borderId="10" xfId="0" applyNumberFormat="1" applyFill="1" applyBorder="1" applyAlignment="1">
      <alignment horizontal="center" vertical="center"/>
    </xf>
    <xf numFmtId="3" fontId="0" fillId="37" borderId="26" xfId="0" applyNumberFormat="1" applyFill="1" applyBorder="1" applyAlignment="1">
      <alignment horizontal="center" vertical="center"/>
    </xf>
    <xf numFmtId="3" fontId="2" fillId="0" borderId="12" xfId="0" applyNumberFormat="1" applyFont="1" applyFill="1" applyBorder="1" applyAlignment="1">
      <alignment/>
    </xf>
    <xf numFmtId="3" fontId="2" fillId="36" borderId="10" xfId="0" applyNumberFormat="1" applyFont="1" applyFill="1" applyBorder="1" applyAlignment="1" applyProtection="1">
      <alignment/>
      <protection locked="0"/>
    </xf>
    <xf numFmtId="0" fontId="4" fillId="33" borderId="17"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0" xfId="0" applyFont="1" applyFill="1" applyBorder="1" applyAlignment="1">
      <alignment horizontal="left" vertical="top"/>
    </xf>
    <xf numFmtId="0" fontId="9" fillId="35" borderId="0" xfId="0" applyFont="1" applyFill="1" applyBorder="1" applyAlignment="1">
      <alignment horizontal="left" vertical="top" wrapText="1"/>
    </xf>
    <xf numFmtId="0" fontId="9" fillId="35" borderId="0" xfId="0" applyFont="1" applyFill="1" applyBorder="1" applyAlignment="1" quotePrefix="1">
      <alignment horizontal="left" vertical="top" wrapText="1"/>
    </xf>
    <xf numFmtId="0" fontId="0" fillId="35" borderId="17" xfId="0" applyFont="1" applyFill="1" applyBorder="1" applyAlignment="1">
      <alignment horizontal="left" vertical="top" wrapText="1"/>
    </xf>
    <xf numFmtId="0" fontId="0" fillId="35" borderId="17" xfId="0" applyFont="1" applyFill="1" applyBorder="1" applyAlignment="1">
      <alignment horizontal="left" vertical="top"/>
    </xf>
    <xf numFmtId="0" fontId="9" fillId="35" borderId="0" xfId="0" applyFont="1" applyFill="1" applyBorder="1" applyAlignment="1">
      <alignment horizontal="left" vertical="top"/>
    </xf>
    <xf numFmtId="0" fontId="0" fillId="35" borderId="0" xfId="0" applyFont="1" applyFill="1" applyBorder="1" applyAlignment="1">
      <alignment horizontal="left" vertical="top" wrapText="1" indent="1"/>
    </xf>
    <xf numFmtId="0" fontId="0" fillId="0" borderId="23"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13" fillId="0" borderId="25" xfId="0" applyFont="1" applyBorder="1" applyAlignment="1">
      <alignment horizontal="center" vertical="top" wrapText="1"/>
    </xf>
    <xf numFmtId="0" fontId="13" fillId="0" borderId="15" xfId="0" applyFont="1" applyBorder="1" applyAlignment="1">
      <alignment horizontal="center" vertical="top" wrapText="1"/>
    </xf>
    <xf numFmtId="0" fontId="14" fillId="0" borderId="25" xfId="0" applyFont="1" applyBorder="1" applyAlignment="1">
      <alignment vertical="top" wrapText="1"/>
    </xf>
    <xf numFmtId="0" fontId="14" fillId="0" borderId="15" xfId="0" applyFont="1" applyBorder="1" applyAlignment="1">
      <alignment vertical="top" wrapText="1"/>
    </xf>
    <xf numFmtId="0" fontId="13" fillId="0" borderId="13" xfId="0" applyFont="1" applyBorder="1" applyAlignment="1">
      <alignment horizontal="center" vertical="top" wrapText="1"/>
    </xf>
    <xf numFmtId="0" fontId="9" fillId="0" borderId="0" xfId="0" applyFont="1" applyAlignment="1">
      <alignment/>
    </xf>
    <xf numFmtId="0" fontId="0" fillId="33" borderId="0" xfId="0" applyFill="1" applyBorder="1" applyAlignment="1">
      <alignment horizontal="left" vertical="top"/>
    </xf>
    <xf numFmtId="0" fontId="1" fillId="33" borderId="0" xfId="0" applyFont="1" applyFill="1" applyBorder="1" applyAlignment="1">
      <alignment horizontal="left" vertical="top"/>
    </xf>
    <xf numFmtId="0" fontId="0" fillId="33" borderId="0" xfId="0" applyFill="1" applyBorder="1" applyAlignment="1">
      <alignment horizontal="left" vertical="top" wrapText="1"/>
    </xf>
    <xf numFmtId="0" fontId="0" fillId="35" borderId="0" xfId="0" applyNumberFormat="1" applyFill="1" applyBorder="1" applyAlignment="1">
      <alignment horizontal="left" vertical="top" wrapText="1"/>
    </xf>
    <xf numFmtId="0" fontId="0" fillId="34" borderId="0" xfId="0" applyFont="1" applyFill="1" applyBorder="1" applyAlignment="1" applyProtection="1">
      <alignment horizontal="left" vertical="top" wrapText="1"/>
      <protection locked="0"/>
    </xf>
    <xf numFmtId="0" fontId="9" fillId="35" borderId="0" xfId="0" applyFont="1" applyFill="1" applyBorder="1" applyAlignment="1">
      <alignment horizontal="left" vertical="top"/>
    </xf>
    <xf numFmtId="0" fontId="4" fillId="33" borderId="0" xfId="0" applyFont="1" applyFill="1" applyBorder="1" applyAlignment="1">
      <alignment horizontal="left" vertical="top" wrapText="1"/>
    </xf>
    <xf numFmtId="0" fontId="0" fillId="34" borderId="23" xfId="0" applyFont="1" applyFill="1" applyBorder="1" applyAlignment="1" applyProtection="1">
      <alignment horizontal="left" vertical="center" wrapText="1" indent="1"/>
      <protection locked="0"/>
    </xf>
    <xf numFmtId="0" fontId="0" fillId="34" borderId="11" xfId="0" applyFont="1" applyFill="1" applyBorder="1" applyAlignment="1" applyProtection="1">
      <alignment horizontal="left" vertical="center" wrapText="1" indent="1"/>
      <protection locked="0"/>
    </xf>
    <xf numFmtId="0" fontId="0" fillId="34" borderId="12" xfId="0" applyFont="1" applyFill="1" applyBorder="1" applyAlignment="1" applyProtection="1">
      <alignment horizontal="left" vertical="center" wrapText="1" indent="1"/>
      <protection locked="0"/>
    </xf>
    <xf numFmtId="0" fontId="0" fillId="35" borderId="0" xfId="0" applyFont="1" applyFill="1" applyBorder="1" applyAlignment="1">
      <alignment horizontal="left" vertical="center" wrapText="1"/>
    </xf>
    <xf numFmtId="0" fontId="9" fillId="35" borderId="0" xfId="0" applyFont="1" applyFill="1" applyBorder="1" applyAlignment="1">
      <alignment horizontal="left" vertical="top" wrapText="1"/>
    </xf>
    <xf numFmtId="0" fontId="2" fillId="35" borderId="23"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0" fillId="34" borderId="21" xfId="0" applyFont="1" applyFill="1" applyBorder="1" applyAlignment="1" applyProtection="1">
      <alignment horizontal="left" vertical="center" wrapText="1" indent="1"/>
      <protection locked="0"/>
    </xf>
    <xf numFmtId="0" fontId="0" fillId="34" borderId="20" xfId="0" applyFont="1" applyFill="1" applyBorder="1" applyAlignment="1" applyProtection="1">
      <alignment horizontal="left" vertical="center" wrapText="1" indent="1"/>
      <protection locked="0"/>
    </xf>
    <xf numFmtId="0" fontId="0" fillId="34" borderId="22" xfId="0" applyFont="1" applyFill="1" applyBorder="1" applyAlignment="1" applyProtection="1">
      <alignment horizontal="left" vertical="center" wrapText="1" indent="1"/>
      <protection locked="0"/>
    </xf>
    <xf numFmtId="0" fontId="0" fillId="34" borderId="11" xfId="0" applyFont="1" applyFill="1" applyBorder="1" applyAlignment="1" applyProtection="1" quotePrefix="1">
      <alignment horizontal="left" vertical="center" wrapText="1" indent="1"/>
      <protection locked="0"/>
    </xf>
    <xf numFmtId="0" fontId="0" fillId="34" borderId="12" xfId="0" applyFont="1" applyFill="1" applyBorder="1" applyAlignment="1" applyProtection="1" quotePrefix="1">
      <alignment horizontal="left" vertical="center" wrapText="1" indent="1"/>
      <protection locked="0"/>
    </xf>
    <xf numFmtId="0" fontId="4" fillId="35" borderId="0" xfId="0" applyFont="1" applyFill="1" applyBorder="1" applyAlignment="1">
      <alignment horizontal="left" vertical="top" wrapText="1"/>
    </xf>
    <xf numFmtId="0" fontId="0" fillId="34" borderId="10" xfId="0" applyFont="1" applyFill="1" applyBorder="1" applyAlignment="1" applyProtection="1">
      <alignment horizontal="left" vertical="center" wrapText="1" indent="1"/>
      <protection locked="0"/>
    </xf>
    <xf numFmtId="0" fontId="0" fillId="35" borderId="10"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4" fillId="35" borderId="17" xfId="0" applyFont="1" applyFill="1" applyBorder="1" applyAlignment="1">
      <alignment horizontal="left" vertical="top" wrapText="1"/>
    </xf>
    <xf numFmtId="0" fontId="17" fillId="33" borderId="0" xfId="0" applyFont="1" applyFill="1" applyBorder="1" applyAlignment="1">
      <alignment horizontal="center" vertical="center"/>
    </xf>
    <xf numFmtId="0" fontId="17" fillId="33" borderId="17" xfId="0" applyFont="1" applyFill="1" applyBorder="1" applyAlignment="1">
      <alignment horizontal="center" vertical="center"/>
    </xf>
    <xf numFmtId="0" fontId="2" fillId="33" borderId="23" xfId="0" applyFont="1" applyFill="1" applyBorder="1" applyAlignment="1">
      <alignment horizontal="right"/>
    </xf>
    <xf numFmtId="0" fontId="2" fillId="33" borderId="11" xfId="0" applyFont="1" applyFill="1" applyBorder="1" applyAlignment="1">
      <alignment horizontal="right"/>
    </xf>
    <xf numFmtId="0" fontId="2" fillId="33" borderId="12" xfId="0" applyFont="1" applyFill="1" applyBorder="1" applyAlignment="1">
      <alignment horizontal="right"/>
    </xf>
    <xf numFmtId="0" fontId="2" fillId="0" borderId="25" xfId="0" applyFont="1" applyBorder="1" applyAlignment="1">
      <alignment horizontal="center"/>
    </xf>
    <xf numFmtId="0" fontId="2" fillId="0" borderId="15" xfId="0" applyFont="1" applyBorder="1" applyAlignment="1">
      <alignment horizontal="center"/>
    </xf>
    <xf numFmtId="0" fontId="11" fillId="33" borderId="0"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4" xfId="0" applyFont="1" applyFill="1" applyBorder="1" applyAlignment="1">
      <alignment horizontal="left" vertical="top" wrapText="1"/>
    </xf>
    <xf numFmtId="0" fontId="2" fillId="0" borderId="2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33" borderId="16" xfId="0" applyFont="1" applyFill="1" applyBorder="1" applyAlignment="1">
      <alignment horizontal="left" vertical="top" wrapText="1"/>
    </xf>
    <xf numFmtId="0" fontId="2" fillId="0" borderId="25"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18" fillId="33" borderId="23" xfId="0" applyFont="1" applyFill="1" applyBorder="1" applyAlignment="1">
      <alignment horizontal="right"/>
    </xf>
    <xf numFmtId="0" fontId="0" fillId="34" borderId="17" xfId="0" applyFill="1" applyBorder="1" applyAlignment="1" applyProtection="1">
      <alignment horizontal="left" vertical="top" wrapText="1"/>
      <protection locked="0"/>
    </xf>
    <xf numFmtId="0" fontId="0" fillId="35" borderId="0" xfId="0" applyFill="1" applyBorder="1" applyAlignment="1">
      <alignment horizontal="left" vertical="top" wrapText="1"/>
    </xf>
    <xf numFmtId="0" fontId="0" fillId="35" borderId="0" xfId="0" applyFont="1" applyFill="1" applyBorder="1" applyAlignment="1" quotePrefix="1">
      <alignment vertical="top" wrapText="1"/>
    </xf>
    <xf numFmtId="178" fontId="4" fillId="37" borderId="20" xfId="0" applyNumberFormat="1" applyFont="1" applyFill="1" applyBorder="1" applyAlignment="1">
      <alignment horizontal="center" vertical="center"/>
    </xf>
    <xf numFmtId="178" fontId="4" fillId="37" borderId="22" xfId="0" applyNumberFormat="1" applyFont="1" applyFill="1" applyBorder="1" applyAlignment="1">
      <alignment horizontal="center" vertical="center"/>
    </xf>
    <xf numFmtId="178" fontId="4" fillId="37" borderId="17" xfId="0" applyNumberFormat="1" applyFont="1" applyFill="1" applyBorder="1" applyAlignment="1">
      <alignment horizontal="center" vertical="center"/>
    </xf>
    <xf numFmtId="178" fontId="4" fillId="37" borderId="14" xfId="0" applyNumberFormat="1" applyFont="1" applyFill="1" applyBorder="1" applyAlignment="1">
      <alignment horizontal="center" vertical="center"/>
    </xf>
    <xf numFmtId="178" fontId="4" fillId="37" borderId="21" xfId="0" applyNumberFormat="1" applyFont="1" applyFill="1" applyBorder="1" applyAlignment="1">
      <alignment horizontal="left" vertical="center"/>
    </xf>
    <xf numFmtId="178" fontId="4" fillId="37" borderId="20" xfId="0" applyNumberFormat="1" applyFont="1" applyFill="1" applyBorder="1" applyAlignment="1">
      <alignment horizontal="left" vertical="center"/>
    </xf>
    <xf numFmtId="178" fontId="4" fillId="37" borderId="18" xfId="0" applyNumberFormat="1" applyFont="1" applyFill="1" applyBorder="1" applyAlignment="1">
      <alignment horizontal="left" vertical="center"/>
    </xf>
    <xf numFmtId="178" fontId="4" fillId="37" borderId="17" xfId="0" applyNumberFormat="1" applyFont="1" applyFill="1" applyBorder="1" applyAlignment="1">
      <alignment horizontal="left" vertical="center"/>
    </xf>
    <xf numFmtId="0" fontId="0" fillId="35" borderId="0" xfId="0" applyFill="1" applyBorder="1" applyAlignment="1">
      <alignment horizontal="left" vertical="top"/>
    </xf>
    <xf numFmtId="0" fontId="1" fillId="35" borderId="0" xfId="0" applyFont="1" applyFill="1" applyBorder="1" applyAlignment="1">
      <alignment horizontal="left" vertical="top"/>
    </xf>
  </cellXfs>
  <cellStyles count="4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Hyperlink"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solidFill>
                  <a:srgbClr val="000000"/>
                </a:solidFill>
                <a:latin typeface="Arial"/>
                <a:ea typeface="Arial"/>
                <a:cs typeface="Arial"/>
              </a:rPr>
              <a:t>Udgifter &amp; Besparelser</a:t>
            </a:r>
          </a:p>
        </c:rich>
      </c:tx>
      <c:layout>
        <c:manualLayout>
          <c:xMode val="factor"/>
          <c:yMode val="factor"/>
          <c:x val="0"/>
          <c:y val="0"/>
        </c:manualLayout>
      </c:layout>
      <c:spPr>
        <a:noFill/>
        <a:ln>
          <a:noFill/>
        </a:ln>
      </c:spPr>
    </c:title>
    <c:plotArea>
      <c:layout>
        <c:manualLayout>
          <c:xMode val="edge"/>
          <c:yMode val="edge"/>
          <c:x val="0.01425"/>
          <c:y val="0.1675"/>
          <c:w val="0.65775"/>
          <c:h val="0.72"/>
        </c:manualLayout>
      </c:layout>
      <c:barChart>
        <c:barDir val="col"/>
        <c:grouping val="clustered"/>
        <c:varyColors val="0"/>
        <c:ser>
          <c:idx val="0"/>
          <c:order val="0"/>
          <c:tx>
            <c:strRef>
              <c:f>Udregninger!$D$6</c:f>
              <c:strCache>
                <c:ptCount val="1"/>
                <c:pt idx="0">
                  <c:v>Udgifter (Akkumuleret)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Udregninger!$E$6:$L$6</c:f>
              <c:numCache>
                <c:ptCount val="8"/>
                <c:pt idx="0">
                  <c:v>1307500</c:v>
                </c:pt>
                <c:pt idx="1">
                  <c:v>1307500</c:v>
                </c:pt>
                <c:pt idx="2">
                  <c:v>1307500</c:v>
                </c:pt>
                <c:pt idx="3">
                  <c:v>1307500</c:v>
                </c:pt>
                <c:pt idx="4">
                  <c:v>1307500</c:v>
                </c:pt>
                <c:pt idx="5">
                  <c:v>1307500</c:v>
                </c:pt>
                <c:pt idx="6">
                  <c:v>1307500</c:v>
                </c:pt>
                <c:pt idx="7">
                  <c:v>1307500</c:v>
                </c:pt>
              </c:numCache>
            </c:numRef>
          </c:val>
        </c:ser>
        <c:ser>
          <c:idx val="1"/>
          <c:order val="1"/>
          <c:tx>
            <c:strRef>
              <c:f>Udregninger!$D$30</c:f>
              <c:strCache>
                <c:ptCount val="1"/>
                <c:pt idx="0">
                  <c:v>Besparelser (Akkumuleret)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Udregninger!$E$30:$L$30</c:f>
              <c:numCache>
                <c:ptCount val="8"/>
                <c:pt idx="0">
                  <c:v>846500</c:v>
                </c:pt>
                <c:pt idx="1">
                  <c:v>1693000</c:v>
                </c:pt>
                <c:pt idx="2">
                  <c:v>2539500</c:v>
                </c:pt>
                <c:pt idx="3">
                  <c:v>3386000</c:v>
                </c:pt>
                <c:pt idx="4">
                  <c:v>4232500</c:v>
                </c:pt>
                <c:pt idx="5">
                  <c:v>4729000</c:v>
                </c:pt>
                <c:pt idx="6">
                  <c:v>5220500</c:v>
                </c:pt>
                <c:pt idx="7">
                  <c:v>5712000</c:v>
                </c:pt>
              </c:numCache>
            </c:numRef>
          </c:val>
        </c:ser>
        <c:axId val="40034181"/>
        <c:axId val="24763310"/>
      </c:barChart>
      <c:catAx>
        <c:axId val="40034181"/>
        <c:scaling>
          <c:orientation val="minMax"/>
        </c:scaling>
        <c:axPos val="b"/>
        <c:title>
          <c:tx>
            <c:rich>
              <a:bodyPr vert="horz" rot="0" anchor="ctr"/>
              <a:lstStyle/>
              <a:p>
                <a:pPr algn="ctr">
                  <a:defRPr/>
                </a:pPr>
                <a:r>
                  <a:rPr lang="en-US" cap="none" sz="1450" b="1" i="0" u="none" baseline="0">
                    <a:solidFill>
                      <a:srgbClr val="000000"/>
                    </a:solidFill>
                    <a:latin typeface="Arial"/>
                    <a:ea typeface="Arial"/>
                    <a:cs typeface="Arial"/>
                  </a:rPr>
                  <a:t>Kvartal</a:t>
                </a:r>
              </a:p>
            </c:rich>
          </c:tx>
          <c:layout>
            <c:manualLayout>
              <c:xMode val="factor"/>
              <c:yMode val="factor"/>
              <c:x val="-0.016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763310"/>
        <c:crosses val="autoZero"/>
        <c:auto val="1"/>
        <c:lblOffset val="100"/>
        <c:tickLblSkip val="1"/>
        <c:noMultiLvlLbl val="0"/>
      </c:catAx>
      <c:valAx>
        <c:axId val="247633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034181"/>
        <c:crossesAt val="1"/>
        <c:crossBetween val="between"/>
        <c:dispUnits/>
      </c:valAx>
      <c:spPr>
        <a:solidFill>
          <a:srgbClr val="C0C0C0"/>
        </a:solidFill>
        <a:ln w="12700">
          <a:solidFill>
            <a:srgbClr val="808080"/>
          </a:solidFill>
        </a:ln>
      </c:spPr>
    </c:plotArea>
    <c:legend>
      <c:legendPos val="r"/>
      <c:layout>
        <c:manualLayout>
          <c:xMode val="edge"/>
          <c:yMode val="edge"/>
          <c:x val="0.7095"/>
          <c:y val="0.36125"/>
          <c:w val="0.28475"/>
          <c:h val="0.25925"/>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184</xdr:row>
      <xdr:rowOff>161925</xdr:rowOff>
    </xdr:from>
    <xdr:to>
      <xdr:col>21</xdr:col>
      <xdr:colOff>0</xdr:colOff>
      <xdr:row>194</xdr:row>
      <xdr:rowOff>76200</xdr:rowOff>
    </xdr:to>
    <xdr:sp>
      <xdr:nvSpPr>
        <xdr:cNvPr id="1" name="Text Box 1"/>
        <xdr:cNvSpPr txBox="1">
          <a:spLocks noChangeArrowheads="1"/>
        </xdr:cNvSpPr>
      </xdr:nvSpPr>
      <xdr:spPr>
        <a:xfrm>
          <a:off x="7639050" y="42567225"/>
          <a:ext cx="6096000" cy="1714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221</xdr:row>
      <xdr:rowOff>0</xdr:rowOff>
    </xdr:from>
    <xdr:to>
      <xdr:col>21</xdr:col>
      <xdr:colOff>76200</xdr:colOff>
      <xdr:row>238</xdr:row>
      <xdr:rowOff>123825</xdr:rowOff>
    </xdr:to>
    <xdr:sp>
      <xdr:nvSpPr>
        <xdr:cNvPr id="2" name="Text Box 2"/>
        <xdr:cNvSpPr txBox="1">
          <a:spLocks noChangeArrowheads="1"/>
        </xdr:cNvSpPr>
      </xdr:nvSpPr>
      <xdr:spPr>
        <a:xfrm>
          <a:off x="7639050" y="49568100"/>
          <a:ext cx="6172200" cy="3257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187</xdr:row>
      <xdr:rowOff>161925</xdr:rowOff>
    </xdr:from>
    <xdr:to>
      <xdr:col>16</xdr:col>
      <xdr:colOff>0</xdr:colOff>
      <xdr:row>197</xdr:row>
      <xdr:rowOff>76200</xdr:rowOff>
    </xdr:to>
    <xdr:sp>
      <xdr:nvSpPr>
        <xdr:cNvPr id="1" name="Text Box 1"/>
        <xdr:cNvSpPr txBox="1">
          <a:spLocks noChangeArrowheads="1"/>
        </xdr:cNvSpPr>
      </xdr:nvSpPr>
      <xdr:spPr>
        <a:xfrm>
          <a:off x="7686675" y="40662225"/>
          <a:ext cx="5667375" cy="1714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6</xdr:col>
      <xdr:colOff>0</xdr:colOff>
      <xdr:row>224</xdr:row>
      <xdr:rowOff>0</xdr:rowOff>
    </xdr:from>
    <xdr:to>
      <xdr:col>16</xdr:col>
      <xdr:colOff>76200</xdr:colOff>
      <xdr:row>241</xdr:row>
      <xdr:rowOff>123825</xdr:rowOff>
    </xdr:to>
    <xdr:sp>
      <xdr:nvSpPr>
        <xdr:cNvPr id="2" name="Text Box 2"/>
        <xdr:cNvSpPr txBox="1">
          <a:spLocks noChangeArrowheads="1"/>
        </xdr:cNvSpPr>
      </xdr:nvSpPr>
      <xdr:spPr>
        <a:xfrm>
          <a:off x="7686675" y="47663100"/>
          <a:ext cx="5743575" cy="3257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190</xdr:row>
      <xdr:rowOff>161925</xdr:rowOff>
    </xdr:from>
    <xdr:to>
      <xdr:col>18</xdr:col>
      <xdr:colOff>0</xdr:colOff>
      <xdr:row>200</xdr:row>
      <xdr:rowOff>76200</xdr:rowOff>
    </xdr:to>
    <xdr:sp>
      <xdr:nvSpPr>
        <xdr:cNvPr id="1" name="Text Box 1"/>
        <xdr:cNvSpPr txBox="1">
          <a:spLocks noChangeArrowheads="1"/>
        </xdr:cNvSpPr>
      </xdr:nvSpPr>
      <xdr:spPr>
        <a:xfrm>
          <a:off x="11001375" y="33994725"/>
          <a:ext cx="3409950" cy="15335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227</xdr:row>
      <xdr:rowOff>0</xdr:rowOff>
    </xdr:from>
    <xdr:to>
      <xdr:col>18</xdr:col>
      <xdr:colOff>76200</xdr:colOff>
      <xdr:row>244</xdr:row>
      <xdr:rowOff>123825</xdr:rowOff>
    </xdr:to>
    <xdr:sp>
      <xdr:nvSpPr>
        <xdr:cNvPr id="2" name="Text Box 2"/>
        <xdr:cNvSpPr txBox="1">
          <a:spLocks noChangeArrowheads="1"/>
        </xdr:cNvSpPr>
      </xdr:nvSpPr>
      <xdr:spPr>
        <a:xfrm>
          <a:off x="11001375" y="39824025"/>
          <a:ext cx="3486150" cy="2876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twoCellAnchor>
    <xdr:from>
      <xdr:col>4</xdr:col>
      <xdr:colOff>466725</xdr:colOff>
      <xdr:row>1</xdr:row>
      <xdr:rowOff>66675</xdr:rowOff>
    </xdr:from>
    <xdr:to>
      <xdr:col>4</xdr:col>
      <xdr:colOff>733425</xdr:colOff>
      <xdr:row>1</xdr:row>
      <xdr:rowOff>342900</xdr:rowOff>
    </xdr:to>
    <xdr:sp>
      <xdr:nvSpPr>
        <xdr:cNvPr id="3" name="Oval 5"/>
        <xdr:cNvSpPr>
          <a:spLocks/>
        </xdr:cNvSpPr>
      </xdr:nvSpPr>
      <xdr:spPr>
        <a:xfrm>
          <a:off x="1152525" y="381000"/>
          <a:ext cx="266700" cy="276225"/>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186</xdr:row>
      <xdr:rowOff>161925</xdr:rowOff>
    </xdr:from>
    <xdr:to>
      <xdr:col>18</xdr:col>
      <xdr:colOff>0</xdr:colOff>
      <xdr:row>196</xdr:row>
      <xdr:rowOff>76200</xdr:rowOff>
    </xdr:to>
    <xdr:sp>
      <xdr:nvSpPr>
        <xdr:cNvPr id="1" name="Text Box 1"/>
        <xdr:cNvSpPr txBox="1">
          <a:spLocks noChangeArrowheads="1"/>
        </xdr:cNvSpPr>
      </xdr:nvSpPr>
      <xdr:spPr>
        <a:xfrm>
          <a:off x="11001375" y="33004125"/>
          <a:ext cx="3409950" cy="15335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223</xdr:row>
      <xdr:rowOff>0</xdr:rowOff>
    </xdr:from>
    <xdr:to>
      <xdr:col>18</xdr:col>
      <xdr:colOff>76200</xdr:colOff>
      <xdr:row>240</xdr:row>
      <xdr:rowOff>123825</xdr:rowOff>
    </xdr:to>
    <xdr:sp>
      <xdr:nvSpPr>
        <xdr:cNvPr id="2" name="Text Box 2"/>
        <xdr:cNvSpPr txBox="1">
          <a:spLocks noChangeArrowheads="1"/>
        </xdr:cNvSpPr>
      </xdr:nvSpPr>
      <xdr:spPr>
        <a:xfrm>
          <a:off x="11001375" y="38833425"/>
          <a:ext cx="3486150" cy="2876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twoCellAnchor>
    <xdr:from>
      <xdr:col>5</xdr:col>
      <xdr:colOff>638175</xdr:colOff>
      <xdr:row>1</xdr:row>
      <xdr:rowOff>28575</xdr:rowOff>
    </xdr:from>
    <xdr:to>
      <xdr:col>6</xdr:col>
      <xdr:colOff>209550</xdr:colOff>
      <xdr:row>1</xdr:row>
      <xdr:rowOff>314325</xdr:rowOff>
    </xdr:to>
    <xdr:sp>
      <xdr:nvSpPr>
        <xdr:cNvPr id="3" name="Oval 5"/>
        <xdr:cNvSpPr>
          <a:spLocks/>
        </xdr:cNvSpPr>
      </xdr:nvSpPr>
      <xdr:spPr>
        <a:xfrm>
          <a:off x="2705100" y="342900"/>
          <a:ext cx="266700" cy="285750"/>
        </a:xfrm>
        <a:prstGeom prst="ellipse">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22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205</xdr:row>
      <xdr:rowOff>161925</xdr:rowOff>
    </xdr:from>
    <xdr:to>
      <xdr:col>18</xdr:col>
      <xdr:colOff>0</xdr:colOff>
      <xdr:row>215</xdr:row>
      <xdr:rowOff>76200</xdr:rowOff>
    </xdr:to>
    <xdr:sp>
      <xdr:nvSpPr>
        <xdr:cNvPr id="1" name="Text Box 1"/>
        <xdr:cNvSpPr txBox="1">
          <a:spLocks noChangeArrowheads="1"/>
        </xdr:cNvSpPr>
      </xdr:nvSpPr>
      <xdr:spPr>
        <a:xfrm>
          <a:off x="11001375" y="37776150"/>
          <a:ext cx="3409950" cy="15335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242</xdr:row>
      <xdr:rowOff>0</xdr:rowOff>
    </xdr:from>
    <xdr:to>
      <xdr:col>18</xdr:col>
      <xdr:colOff>76200</xdr:colOff>
      <xdr:row>259</xdr:row>
      <xdr:rowOff>123825</xdr:rowOff>
    </xdr:to>
    <xdr:sp>
      <xdr:nvSpPr>
        <xdr:cNvPr id="2" name="Text Box 2"/>
        <xdr:cNvSpPr txBox="1">
          <a:spLocks noChangeArrowheads="1"/>
        </xdr:cNvSpPr>
      </xdr:nvSpPr>
      <xdr:spPr>
        <a:xfrm>
          <a:off x="11001375" y="43605450"/>
          <a:ext cx="3486150" cy="2876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twoCellAnchor>
    <xdr:from>
      <xdr:col>6</xdr:col>
      <xdr:colOff>1143000</xdr:colOff>
      <xdr:row>1</xdr:row>
      <xdr:rowOff>38100</xdr:rowOff>
    </xdr:from>
    <xdr:to>
      <xdr:col>6</xdr:col>
      <xdr:colOff>1409700</xdr:colOff>
      <xdr:row>1</xdr:row>
      <xdr:rowOff>314325</xdr:rowOff>
    </xdr:to>
    <xdr:sp>
      <xdr:nvSpPr>
        <xdr:cNvPr id="3" name="Oval 6"/>
        <xdr:cNvSpPr>
          <a:spLocks/>
        </xdr:cNvSpPr>
      </xdr:nvSpPr>
      <xdr:spPr>
        <a:xfrm>
          <a:off x="3905250" y="342900"/>
          <a:ext cx="266700" cy="276225"/>
        </a:xfrm>
        <a:prstGeom prst="ellipse">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2</xdr:col>
      <xdr:colOff>0</xdr:colOff>
      <xdr:row>2</xdr:row>
      <xdr:rowOff>76200</xdr:rowOff>
    </xdr:to>
    <xdr:sp>
      <xdr:nvSpPr>
        <xdr:cNvPr id="1" name="Oval 1"/>
        <xdr:cNvSpPr>
          <a:spLocks/>
        </xdr:cNvSpPr>
      </xdr:nvSpPr>
      <xdr:spPr>
        <a:xfrm>
          <a:off x="57150" y="114300"/>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1</a:t>
          </a:r>
        </a:p>
      </xdr:txBody>
    </xdr:sp>
    <xdr:clientData/>
  </xdr:twoCellAnchor>
  <xdr:twoCellAnchor>
    <xdr:from>
      <xdr:col>0</xdr:col>
      <xdr:colOff>57150</xdr:colOff>
      <xdr:row>6</xdr:row>
      <xdr:rowOff>114300</xdr:rowOff>
    </xdr:from>
    <xdr:to>
      <xdr:col>2</xdr:col>
      <xdr:colOff>0</xdr:colOff>
      <xdr:row>8</xdr:row>
      <xdr:rowOff>76200</xdr:rowOff>
    </xdr:to>
    <xdr:sp>
      <xdr:nvSpPr>
        <xdr:cNvPr id="2" name="Oval 2"/>
        <xdr:cNvSpPr>
          <a:spLocks/>
        </xdr:cNvSpPr>
      </xdr:nvSpPr>
      <xdr:spPr>
        <a:xfrm>
          <a:off x="57150" y="1114425"/>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22</a:t>
          </a:r>
        </a:p>
      </xdr:txBody>
    </xdr:sp>
    <xdr:clientData/>
  </xdr:twoCellAnchor>
  <xdr:twoCellAnchor>
    <xdr:from>
      <xdr:col>0</xdr:col>
      <xdr:colOff>57150</xdr:colOff>
      <xdr:row>12</xdr:row>
      <xdr:rowOff>114300</xdr:rowOff>
    </xdr:from>
    <xdr:to>
      <xdr:col>2</xdr:col>
      <xdr:colOff>0</xdr:colOff>
      <xdr:row>14</xdr:row>
      <xdr:rowOff>76200</xdr:rowOff>
    </xdr:to>
    <xdr:sp>
      <xdr:nvSpPr>
        <xdr:cNvPr id="3" name="Oval 3"/>
        <xdr:cNvSpPr>
          <a:spLocks/>
        </xdr:cNvSpPr>
      </xdr:nvSpPr>
      <xdr:spPr>
        <a:xfrm>
          <a:off x="57150" y="2114550"/>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3</a:t>
          </a:r>
        </a:p>
      </xdr:txBody>
    </xdr:sp>
    <xdr:clientData/>
  </xdr:twoCellAnchor>
  <xdr:twoCellAnchor>
    <xdr:from>
      <xdr:col>0</xdr:col>
      <xdr:colOff>57150</xdr:colOff>
      <xdr:row>20</xdr:row>
      <xdr:rowOff>142875</xdr:rowOff>
    </xdr:from>
    <xdr:to>
      <xdr:col>2</xdr:col>
      <xdr:colOff>0</xdr:colOff>
      <xdr:row>22</xdr:row>
      <xdr:rowOff>47625</xdr:rowOff>
    </xdr:to>
    <xdr:sp>
      <xdr:nvSpPr>
        <xdr:cNvPr id="4" name="Oval 4"/>
        <xdr:cNvSpPr>
          <a:spLocks/>
        </xdr:cNvSpPr>
      </xdr:nvSpPr>
      <xdr:spPr>
        <a:xfrm>
          <a:off x="57150" y="3181350"/>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4</a:t>
          </a:r>
        </a:p>
      </xdr:txBody>
    </xdr:sp>
    <xdr:clientData/>
  </xdr:twoCellAnchor>
  <xdr:twoCellAnchor>
    <xdr:from>
      <xdr:col>0</xdr:col>
      <xdr:colOff>57150</xdr:colOff>
      <xdr:row>25</xdr:row>
      <xdr:rowOff>142875</xdr:rowOff>
    </xdr:from>
    <xdr:to>
      <xdr:col>2</xdr:col>
      <xdr:colOff>0</xdr:colOff>
      <xdr:row>27</xdr:row>
      <xdr:rowOff>47625</xdr:rowOff>
    </xdr:to>
    <xdr:sp>
      <xdr:nvSpPr>
        <xdr:cNvPr id="5" name="Oval 5"/>
        <xdr:cNvSpPr>
          <a:spLocks/>
        </xdr:cNvSpPr>
      </xdr:nvSpPr>
      <xdr:spPr>
        <a:xfrm>
          <a:off x="57150" y="4048125"/>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5</a:t>
          </a:r>
        </a:p>
      </xdr:txBody>
    </xdr:sp>
    <xdr:clientData/>
  </xdr:twoCellAnchor>
  <xdr:twoCellAnchor>
    <xdr:from>
      <xdr:col>0</xdr:col>
      <xdr:colOff>57150</xdr:colOff>
      <xdr:row>30</xdr:row>
      <xdr:rowOff>142875</xdr:rowOff>
    </xdr:from>
    <xdr:to>
      <xdr:col>2</xdr:col>
      <xdr:colOff>0</xdr:colOff>
      <xdr:row>32</xdr:row>
      <xdr:rowOff>47625</xdr:rowOff>
    </xdr:to>
    <xdr:sp>
      <xdr:nvSpPr>
        <xdr:cNvPr id="6" name="Oval 6"/>
        <xdr:cNvSpPr>
          <a:spLocks/>
        </xdr:cNvSpPr>
      </xdr:nvSpPr>
      <xdr:spPr>
        <a:xfrm>
          <a:off x="57150" y="4914900"/>
          <a:ext cx="266700" cy="2857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00"/>
              </a:solidFill>
              <a:latin typeface="Arial"/>
              <a:ea typeface="Arial"/>
              <a:cs typeface="Arial"/>
            </a:rPr>
            <a:t>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178</xdr:row>
      <xdr:rowOff>161925</xdr:rowOff>
    </xdr:from>
    <xdr:to>
      <xdr:col>22</xdr:col>
      <xdr:colOff>0</xdr:colOff>
      <xdr:row>188</xdr:row>
      <xdr:rowOff>76200</xdr:rowOff>
    </xdr:to>
    <xdr:sp>
      <xdr:nvSpPr>
        <xdr:cNvPr id="1" name="Text Box 4"/>
        <xdr:cNvSpPr txBox="1">
          <a:spLocks noChangeArrowheads="1"/>
        </xdr:cNvSpPr>
      </xdr:nvSpPr>
      <xdr:spPr>
        <a:xfrm>
          <a:off x="7400925" y="34737675"/>
          <a:ext cx="5667375" cy="1714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12</xdr:col>
      <xdr:colOff>0</xdr:colOff>
      <xdr:row>215</xdr:row>
      <xdr:rowOff>0</xdr:rowOff>
    </xdr:from>
    <xdr:to>
      <xdr:col>22</xdr:col>
      <xdr:colOff>76200</xdr:colOff>
      <xdr:row>232</xdr:row>
      <xdr:rowOff>123825</xdr:rowOff>
    </xdr:to>
    <xdr:sp>
      <xdr:nvSpPr>
        <xdr:cNvPr id="2" name="Text Box 3"/>
        <xdr:cNvSpPr txBox="1">
          <a:spLocks noChangeArrowheads="1"/>
        </xdr:cNvSpPr>
      </xdr:nvSpPr>
      <xdr:spPr>
        <a:xfrm>
          <a:off x="7400925" y="41738550"/>
          <a:ext cx="5743575" cy="3257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twoCellAnchor>
    <xdr:from>
      <xdr:col>2</xdr:col>
      <xdr:colOff>19050</xdr:colOff>
      <xdr:row>14</xdr:row>
      <xdr:rowOff>209550</xdr:rowOff>
    </xdr:from>
    <xdr:to>
      <xdr:col>10</xdr:col>
      <xdr:colOff>542925</xdr:colOff>
      <xdr:row>29</xdr:row>
      <xdr:rowOff>76200</xdr:rowOff>
    </xdr:to>
    <xdr:graphicFrame>
      <xdr:nvGraphicFramePr>
        <xdr:cNvPr id="3" name="Diagram 14"/>
        <xdr:cNvGraphicFramePr/>
      </xdr:nvGraphicFramePr>
      <xdr:xfrm>
        <a:off x="381000" y="3495675"/>
        <a:ext cx="6743700" cy="37242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173</xdr:row>
      <xdr:rowOff>161925</xdr:rowOff>
    </xdr:from>
    <xdr:to>
      <xdr:col>21</xdr:col>
      <xdr:colOff>0</xdr:colOff>
      <xdr:row>183</xdr:row>
      <xdr:rowOff>76200</xdr:rowOff>
    </xdr:to>
    <xdr:sp>
      <xdr:nvSpPr>
        <xdr:cNvPr id="1" name="Text Box 1"/>
        <xdr:cNvSpPr txBox="1">
          <a:spLocks noChangeArrowheads="1"/>
        </xdr:cNvSpPr>
      </xdr:nvSpPr>
      <xdr:spPr>
        <a:xfrm>
          <a:off x="7239000" y="38300025"/>
          <a:ext cx="5667375" cy="1714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I oktober måned 2002 gennemførte Arbejdstilsynet en indsats rettet mod anhugning i bygge- og anlægsbranchen. Arbejdstilsynet besøgte 1.140 virksomheder og resultatet var 120 strakspåbud, 144 påbud og 12 potentielle retssager. Det understreger behovet for uddannelse og kontrol med sikkerheden i forbindelse med anhugning. Indsatsen viste også, at der i bygge- og anlægsbranchen fortsat er problemer med certifikater, da mange kranførere enten ikke har et certifikat eller har en forkert type. Herudover blev der givet flest anmærkninger i forbindelse med løftegrejet, som i mange tilfælde ikke er vedligeholdt, afprøvet eller mærket korrekt, hvilket er et stort problem, som i høj grad mindsker sikkerheden i forbindelse med anhugning.</a:t>
          </a:r>
        </a:p>
      </xdr:txBody>
    </xdr:sp>
    <xdr:clientData/>
  </xdr:twoCellAnchor>
  <xdr:twoCellAnchor>
    <xdr:from>
      <xdr:col>11</xdr:col>
      <xdr:colOff>0</xdr:colOff>
      <xdr:row>210</xdr:row>
      <xdr:rowOff>0</xdr:rowOff>
    </xdr:from>
    <xdr:to>
      <xdr:col>21</xdr:col>
      <xdr:colOff>76200</xdr:colOff>
      <xdr:row>227</xdr:row>
      <xdr:rowOff>123825</xdr:rowOff>
    </xdr:to>
    <xdr:sp>
      <xdr:nvSpPr>
        <xdr:cNvPr id="2" name="Text Box 2"/>
        <xdr:cNvSpPr txBox="1">
          <a:spLocks noChangeArrowheads="1"/>
        </xdr:cNvSpPr>
      </xdr:nvSpPr>
      <xdr:spPr>
        <a:xfrm>
          <a:off x="7239000" y="45300900"/>
          <a:ext cx="5743575" cy="32575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Regneeksempel A: Ved et antal registrerede ulykker på 4.700 og en meromsætning pr. ulykke på 459.000 kr. fås at bygge- og anlægsbranchen hvert år skal meromsætte for 2,2 mia. kr.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illustration svarer 2,2 mia. kr. til 1.926 boliger på 80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ved en pris på 14.000 kr. pr. m</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i opførelsesomkostninger i det almene byggeri.</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Som nævnt ovenfor vurderer AMI, at halvdelen af arbejdsulykkerne i bygge og anlæg ikke anmeldes.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Regneeksempel B: Hvis vi derfor regner med, at der har været 9.400 arbejdsulykker om året, bliver omkostningerne 240 mio. kr. som bygge- og anlægsvirksomhederne betaler hvert år for arbejdsulykker. Til at dække denne udgift skal virksomhederne omsætte for 4,3 mia. kr. hvert år. For ikke at miste indtjening pga. en arbejdsulykke, skal den ekstra omsætning på 4,3 mia. kr. ligge ud over de planlagte opgaver.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Arial"/>
              <a:ea typeface="Arial"/>
              <a:cs typeface="Arial"/>
            </a:rPr>
            <a:t>Disse tal kan opfattes som et minimum for branchen, idet de undersøgte virksomheder alle er små og som nævnt ovenfor må prisen på en arbejdsulykke formodes at være højere i en stor virksomhed. Skanska, NCC og MTHøjgaard vurderer alle, at deres udgifter er væsentligt højere.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R347"/>
  <sheetViews>
    <sheetView showGridLines="0" zoomScaleSheetLayoutView="75" zoomScalePageLayoutView="0" workbookViewId="0" topLeftCell="A1">
      <selection activeCell="I1" sqref="I1"/>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13.57421875" style="0" customWidth="1"/>
    <col min="8" max="8" width="26.8515625" style="0" customWidth="1"/>
    <col min="9" max="9" width="27.28125" style="0" customWidth="1"/>
    <col min="10" max="11" width="2.7109375" style="0" customWidth="1"/>
  </cols>
  <sheetData>
    <row r="1" ht="24" customHeight="1"/>
    <row r="2" spans="2:10" ht="34.5" customHeight="1">
      <c r="B2" s="205" t="s">
        <v>173</v>
      </c>
      <c r="C2" s="205"/>
      <c r="D2" s="205"/>
      <c r="E2" s="205"/>
      <c r="F2" s="205"/>
      <c r="G2" s="205"/>
      <c r="H2" s="205"/>
      <c r="J2" s="101"/>
    </row>
    <row r="3" spans="2:10" ht="9.75" customHeight="1">
      <c r="B3" s="80"/>
      <c r="C3" s="102"/>
      <c r="D3" s="102"/>
      <c r="E3" s="102"/>
      <c r="F3" s="102"/>
      <c r="G3" s="102"/>
      <c r="H3" s="102"/>
      <c r="I3" s="102"/>
      <c r="J3" s="82"/>
    </row>
    <row r="4" spans="2:10" ht="19.5" customHeight="1">
      <c r="B4" s="115"/>
      <c r="C4" s="208" t="s">
        <v>166</v>
      </c>
      <c r="D4" s="208"/>
      <c r="E4" s="208"/>
      <c r="F4" s="208"/>
      <c r="G4" s="208"/>
      <c r="H4" s="208"/>
      <c r="I4" s="208"/>
      <c r="J4" s="117"/>
    </row>
    <row r="5" spans="2:10" ht="39.75" customHeight="1">
      <c r="B5" s="118"/>
      <c r="C5" s="206" t="s">
        <v>106</v>
      </c>
      <c r="D5" s="207"/>
      <c r="E5" s="207"/>
      <c r="F5" s="207"/>
      <c r="G5" s="207"/>
      <c r="H5" s="207"/>
      <c r="I5" s="207"/>
      <c r="J5" s="120"/>
    </row>
    <row r="6" spans="2:10" ht="10.5" customHeight="1" hidden="1">
      <c r="B6" s="115"/>
      <c r="C6" s="113"/>
      <c r="D6" s="121"/>
      <c r="E6" s="213"/>
      <c r="F6" s="213"/>
      <c r="G6" s="213"/>
      <c r="H6" s="213"/>
      <c r="I6" s="213"/>
      <c r="J6" s="117"/>
    </row>
    <row r="7" spans="2:10" ht="63" customHeight="1">
      <c r="B7" s="122"/>
      <c r="C7" s="210" t="s">
        <v>167</v>
      </c>
      <c r="D7" s="211"/>
      <c r="E7" s="211"/>
      <c r="F7" s="211"/>
      <c r="G7" s="211"/>
      <c r="H7" s="211"/>
      <c r="I7" s="211"/>
      <c r="J7" s="123"/>
    </row>
    <row r="8" spans="2:10" ht="9.75" customHeight="1">
      <c r="B8" s="41"/>
      <c r="C8" s="41"/>
      <c r="D8" s="41"/>
      <c r="E8" s="41"/>
      <c r="F8" s="41"/>
      <c r="G8" s="41"/>
      <c r="H8" s="41"/>
      <c r="I8" s="41"/>
      <c r="J8" s="41"/>
    </row>
    <row r="9" spans="2:10" ht="9.75" customHeight="1">
      <c r="B9" s="105"/>
      <c r="C9" s="106"/>
      <c r="D9" s="106"/>
      <c r="E9" s="106"/>
      <c r="F9" s="106"/>
      <c r="G9" s="106"/>
      <c r="H9" s="106"/>
      <c r="I9" s="106"/>
      <c r="J9" s="107"/>
    </row>
    <row r="10" spans="2:10" ht="19.5" customHeight="1">
      <c r="B10" s="108"/>
      <c r="C10" s="212" t="s">
        <v>86</v>
      </c>
      <c r="D10" s="212"/>
      <c r="E10" s="212"/>
      <c r="F10" s="212"/>
      <c r="G10" s="212"/>
      <c r="H10" s="212"/>
      <c r="I10" s="212"/>
      <c r="J10" s="109"/>
    </row>
    <row r="11" spans="2:10" ht="90" customHeight="1">
      <c r="B11" s="108"/>
      <c r="C11" s="206" t="s">
        <v>168</v>
      </c>
      <c r="D11" s="207"/>
      <c r="E11" s="207"/>
      <c r="F11" s="207"/>
      <c r="G11" s="207"/>
      <c r="H11" s="207"/>
      <c r="I11" s="207"/>
      <c r="J11" s="109"/>
    </row>
    <row r="12" spans="2:10" ht="65.25" customHeight="1">
      <c r="B12" s="124"/>
      <c r="C12" s="210" t="s">
        <v>0</v>
      </c>
      <c r="D12" s="211"/>
      <c r="E12" s="211"/>
      <c r="F12" s="211"/>
      <c r="G12" s="211"/>
      <c r="H12" s="211"/>
      <c r="I12" s="211"/>
      <c r="J12" s="110"/>
    </row>
    <row r="13" spans="2:10" ht="9.75" customHeight="1">
      <c r="B13" s="41"/>
      <c r="C13" s="41"/>
      <c r="D13" s="41"/>
      <c r="E13" s="41"/>
      <c r="F13" s="76"/>
      <c r="G13" s="76"/>
      <c r="H13" s="76"/>
      <c r="I13" s="76"/>
      <c r="J13" s="76"/>
    </row>
    <row r="14" spans="2:10" ht="9.75" customHeight="1">
      <c r="B14" s="105"/>
      <c r="C14" s="106"/>
      <c r="D14" s="106"/>
      <c r="E14" s="106"/>
      <c r="F14" s="106"/>
      <c r="G14" s="106"/>
      <c r="H14" s="106"/>
      <c r="I14" s="106"/>
      <c r="J14" s="107"/>
    </row>
    <row r="15" spans="2:10" ht="19.5" customHeight="1">
      <c r="B15" s="108"/>
      <c r="C15" s="212" t="s">
        <v>169</v>
      </c>
      <c r="D15" s="212"/>
      <c r="E15" s="212"/>
      <c r="F15" s="212"/>
      <c r="G15" s="212"/>
      <c r="H15" s="212"/>
      <c r="I15" s="212"/>
      <c r="J15" s="109"/>
    </row>
    <row r="16" spans="2:10" ht="82.5" customHeight="1">
      <c r="B16" s="111"/>
      <c r="C16" s="206" t="s">
        <v>170</v>
      </c>
      <c r="D16" s="207"/>
      <c r="E16" s="207"/>
      <c r="F16" s="207"/>
      <c r="G16" s="207"/>
      <c r="H16" s="207"/>
      <c r="I16" s="207"/>
      <c r="J16" s="109"/>
    </row>
    <row r="17" spans="2:10" ht="44.25" customHeight="1" hidden="1">
      <c r="B17" s="111"/>
      <c r="C17" s="112"/>
      <c r="D17" s="112"/>
      <c r="E17" s="112"/>
      <c r="F17" s="113"/>
      <c r="G17" s="113"/>
      <c r="H17" s="113"/>
      <c r="I17" s="113"/>
      <c r="J17" s="109"/>
    </row>
    <row r="18" spans="2:10" ht="19.5" customHeight="1">
      <c r="B18" s="111"/>
      <c r="C18" s="208" t="s">
        <v>51</v>
      </c>
      <c r="D18" s="209"/>
      <c r="E18" s="209"/>
      <c r="F18" s="209"/>
      <c r="G18" s="209"/>
      <c r="H18" s="209"/>
      <c r="I18" s="209"/>
      <c r="J18" s="114"/>
    </row>
    <row r="19" spans="2:10" ht="77.25" customHeight="1">
      <c r="B19" s="108"/>
      <c r="C19" s="121" t="s">
        <v>97</v>
      </c>
      <c r="D19" s="206" t="s">
        <v>95</v>
      </c>
      <c r="E19" s="207"/>
      <c r="F19" s="207"/>
      <c r="G19" s="207"/>
      <c r="H19" s="207"/>
      <c r="I19" s="207"/>
      <c r="J19" s="181"/>
    </row>
    <row r="20" spans="2:10" ht="83.25" customHeight="1">
      <c r="B20" s="99"/>
      <c r="C20" s="182" t="s">
        <v>97</v>
      </c>
      <c r="D20" s="226" t="s">
        <v>96</v>
      </c>
      <c r="E20" s="226"/>
      <c r="F20" s="226"/>
      <c r="G20" s="226"/>
      <c r="H20" s="226"/>
      <c r="I20" s="226"/>
      <c r="J20" s="94"/>
    </row>
    <row r="21" spans="2:10" ht="133.5" customHeight="1">
      <c r="B21" s="99"/>
      <c r="C21" s="182" t="s">
        <v>97</v>
      </c>
      <c r="D21" s="226" t="s">
        <v>98</v>
      </c>
      <c r="E21" s="226"/>
      <c r="F21" s="226"/>
      <c r="G21" s="226"/>
      <c r="H21" s="226"/>
      <c r="I21" s="226"/>
      <c r="J21" s="94"/>
    </row>
    <row r="22" spans="2:10" ht="23.25" customHeight="1">
      <c r="B22" s="95"/>
      <c r="C22" s="92"/>
      <c r="D22" s="92"/>
      <c r="E22" s="92"/>
      <c r="F22" s="92"/>
      <c r="G22" s="92"/>
      <c r="H22" s="92"/>
      <c r="I22" s="92"/>
      <c r="J22" s="136"/>
    </row>
    <row r="23" spans="2:6" ht="18">
      <c r="B23" s="5"/>
      <c r="E23" s="2"/>
      <c r="F23" s="2"/>
    </row>
    <row r="24" spans="2:10" ht="12.75">
      <c r="B24" s="223"/>
      <c r="C24" s="223"/>
      <c r="D24" s="223"/>
      <c r="E24" s="223"/>
      <c r="F24" s="223"/>
      <c r="G24" s="223"/>
      <c r="H24" s="223"/>
      <c r="I24" s="223"/>
      <c r="J24" s="223"/>
    </row>
    <row r="25" spans="2:10" ht="12.75">
      <c r="B25" s="223"/>
      <c r="C25" s="223"/>
      <c r="D25" s="223"/>
      <c r="E25" s="223"/>
      <c r="F25" s="223"/>
      <c r="G25" s="223"/>
      <c r="H25" s="223"/>
      <c r="I25" s="223"/>
      <c r="J25" s="223"/>
    </row>
    <row r="26" spans="2:10" ht="12.75">
      <c r="B26" s="223"/>
      <c r="C26" s="223"/>
      <c r="D26" s="223"/>
      <c r="E26" s="223"/>
      <c r="F26" s="223"/>
      <c r="G26" s="223"/>
      <c r="H26" s="223"/>
      <c r="I26" s="223"/>
      <c r="J26" s="223"/>
    </row>
    <row r="27" spans="2:10" ht="12.75">
      <c r="B27" s="223"/>
      <c r="C27" s="223"/>
      <c r="D27" s="223"/>
      <c r="E27" s="223"/>
      <c r="F27" s="223"/>
      <c r="G27" s="223"/>
      <c r="H27" s="223"/>
      <c r="I27" s="223"/>
      <c r="J27" s="223"/>
    </row>
    <row r="28" spans="2:10" ht="12.75">
      <c r="B28" s="223"/>
      <c r="C28" s="223"/>
      <c r="D28" s="223"/>
      <c r="E28" s="223"/>
      <c r="F28" s="223"/>
      <c r="G28" s="223"/>
      <c r="H28" s="223"/>
      <c r="I28" s="223"/>
      <c r="J28" s="223"/>
    </row>
    <row r="29" spans="2:10" ht="12.75">
      <c r="B29" s="223"/>
      <c r="C29" s="223"/>
      <c r="D29" s="223"/>
      <c r="E29" s="223"/>
      <c r="F29" s="223"/>
      <c r="G29" s="223"/>
      <c r="H29" s="223"/>
      <c r="I29" s="223"/>
      <c r="J29" s="223"/>
    </row>
    <row r="30" spans="2:12" ht="22.5" customHeight="1">
      <c r="B30" s="223"/>
      <c r="C30" s="223"/>
      <c r="D30" s="223"/>
      <c r="E30" s="223"/>
      <c r="F30" s="223"/>
      <c r="G30" s="223"/>
      <c r="H30" s="223"/>
      <c r="I30" s="223"/>
      <c r="J30" s="223"/>
      <c r="L30" s="19"/>
    </row>
    <row r="31" spans="2:12" ht="20.25" customHeight="1">
      <c r="B31" s="223"/>
      <c r="C31" s="223"/>
      <c r="D31" s="223"/>
      <c r="E31" s="223"/>
      <c r="F31" s="223"/>
      <c r="G31" s="223"/>
      <c r="H31" s="223"/>
      <c r="I31" s="223"/>
      <c r="J31" s="223"/>
      <c r="L31" s="20"/>
    </row>
    <row r="32" spans="2:12" ht="31.5" customHeight="1">
      <c r="B32" s="223"/>
      <c r="C32" s="223"/>
      <c r="D32" s="223"/>
      <c r="E32" s="223"/>
      <c r="F32" s="223"/>
      <c r="G32" s="223"/>
      <c r="H32" s="223"/>
      <c r="I32" s="223"/>
      <c r="J32" s="223"/>
      <c r="L32" s="21"/>
    </row>
    <row r="33" spans="2:12" ht="26.25" customHeight="1">
      <c r="B33" s="223"/>
      <c r="C33" s="223"/>
      <c r="D33" s="223"/>
      <c r="E33" s="223"/>
      <c r="F33" s="223"/>
      <c r="G33" s="223"/>
      <c r="H33" s="223"/>
      <c r="I33" s="223"/>
      <c r="J33" s="223"/>
      <c r="L33" s="21"/>
    </row>
    <row r="34" spans="2:12" ht="24.75" customHeight="1">
      <c r="B34" s="223"/>
      <c r="C34" s="223"/>
      <c r="D34" s="223"/>
      <c r="E34" s="223"/>
      <c r="F34" s="223"/>
      <c r="G34" s="223"/>
      <c r="H34" s="223"/>
      <c r="I34" s="223"/>
      <c r="J34" s="223"/>
      <c r="L34" s="21"/>
    </row>
    <row r="35" spans="2:12" ht="24.75" customHeight="1">
      <c r="B35" s="223"/>
      <c r="C35" s="223"/>
      <c r="D35" s="223"/>
      <c r="E35" s="223"/>
      <c r="F35" s="223"/>
      <c r="G35" s="223"/>
      <c r="H35" s="223"/>
      <c r="I35" s="223"/>
      <c r="J35" s="223"/>
      <c r="L35" s="21"/>
    </row>
    <row r="36" spans="2:12" ht="20.25" customHeight="1">
      <c r="B36" s="58"/>
      <c r="C36" s="58"/>
      <c r="D36" s="58"/>
      <c r="E36" s="58"/>
      <c r="F36" s="58"/>
      <c r="G36" s="58"/>
      <c r="H36" s="58"/>
      <c r="I36" s="58"/>
      <c r="J36" s="58"/>
      <c r="L36" s="21"/>
    </row>
    <row r="37" spans="2:12" ht="16.5" customHeight="1">
      <c r="B37" s="224"/>
      <c r="C37" s="224"/>
      <c r="D37" s="224"/>
      <c r="E37" s="224"/>
      <c r="F37" s="224"/>
      <c r="G37" s="224"/>
      <c r="H37" s="224"/>
      <c r="I37" s="224"/>
      <c r="J37" s="224"/>
      <c r="L37" s="21"/>
    </row>
    <row r="38" spans="2:10" ht="15" customHeight="1">
      <c r="B38" s="6"/>
      <c r="C38" s="9"/>
      <c r="D38" s="6"/>
      <c r="E38" s="6"/>
      <c r="F38" s="6"/>
      <c r="G38" s="6"/>
      <c r="H38" s="6"/>
      <c r="I38" s="6"/>
      <c r="J38" s="6"/>
    </row>
    <row r="39" spans="2:12" ht="7.5" customHeight="1">
      <c r="B39" s="6"/>
      <c r="C39" s="6"/>
      <c r="D39" s="6"/>
      <c r="E39" s="6"/>
      <c r="F39" s="6"/>
      <c r="G39" s="6"/>
      <c r="H39" s="6"/>
      <c r="I39" s="6"/>
      <c r="J39" s="6"/>
      <c r="L39" s="21"/>
    </row>
    <row r="40" spans="2:12" ht="15" customHeight="1">
      <c r="B40" s="6"/>
      <c r="C40" s="9"/>
      <c r="D40" s="6"/>
      <c r="E40" s="6"/>
      <c r="F40" s="6"/>
      <c r="G40" s="6"/>
      <c r="H40" s="6"/>
      <c r="I40" s="6"/>
      <c r="J40" s="6"/>
      <c r="L40" s="18"/>
    </row>
    <row r="41" spans="2:12" ht="7.5" customHeight="1">
      <c r="B41" s="6"/>
      <c r="C41" s="9"/>
      <c r="D41" s="6"/>
      <c r="E41" s="6"/>
      <c r="F41" s="6"/>
      <c r="G41" s="6"/>
      <c r="H41" s="6"/>
      <c r="I41" s="6"/>
      <c r="J41" s="6"/>
      <c r="L41" s="22"/>
    </row>
    <row r="42" spans="2:12" ht="15" customHeight="1">
      <c r="B42" s="6"/>
      <c r="C42" s="6"/>
      <c r="D42" s="6"/>
      <c r="E42" s="225"/>
      <c r="F42" s="225"/>
      <c r="G42" s="225"/>
      <c r="H42" s="225"/>
      <c r="I42" s="225"/>
      <c r="J42" s="225"/>
      <c r="L42" s="23"/>
    </row>
    <row r="43" spans="2:12" ht="15" customHeight="1">
      <c r="B43" s="6"/>
      <c r="C43" s="6"/>
      <c r="D43" s="6"/>
      <c r="E43" s="225"/>
      <c r="F43" s="225"/>
      <c r="G43" s="225"/>
      <c r="H43" s="225"/>
      <c r="I43" s="225"/>
      <c r="J43" s="225"/>
      <c r="L43" s="21"/>
    </row>
    <row r="44" ht="12.75">
      <c r="L44" s="24"/>
    </row>
    <row r="48" ht="18">
      <c r="L48" s="25"/>
    </row>
    <row r="49" ht="15">
      <c r="L49" s="23"/>
    </row>
    <row r="50" ht="18">
      <c r="L50" s="25"/>
    </row>
    <row r="51" ht="15">
      <c r="L51" s="23"/>
    </row>
    <row r="52" spans="12:13" ht="12.75">
      <c r="L52" s="26"/>
      <c r="M52" s="26"/>
    </row>
    <row r="53" spans="12:13" ht="12.75">
      <c r="L53" s="26"/>
      <c r="M53" s="26"/>
    </row>
    <row r="54" spans="12:13" ht="12.75">
      <c r="L54" s="26"/>
      <c r="M54" s="26"/>
    </row>
    <row r="55" spans="12:13" ht="12.75">
      <c r="L55" s="26"/>
      <c r="M55" s="26"/>
    </row>
    <row r="56" spans="12:13" ht="12.75">
      <c r="L56" s="26"/>
      <c r="M56" s="26"/>
    </row>
    <row r="57" spans="12:13" ht="12.75">
      <c r="L57" s="27"/>
      <c r="M57" s="27"/>
    </row>
    <row r="58" spans="12:13" ht="12.75">
      <c r="L58" s="27"/>
      <c r="M58" s="27"/>
    </row>
    <row r="59" spans="12:13" ht="12.75">
      <c r="L59" s="27"/>
      <c r="M59" s="27"/>
    </row>
    <row r="60" spans="12:13" ht="12.75">
      <c r="L60" s="26"/>
      <c r="M60" s="26"/>
    </row>
    <row r="61" spans="12:13" ht="12.75">
      <c r="L61" s="26"/>
      <c r="M61" s="26"/>
    </row>
    <row r="62" spans="12:13" ht="12.75">
      <c r="L62" s="26"/>
      <c r="M62" s="26"/>
    </row>
    <row r="63" spans="12:13" ht="12.75">
      <c r="L63" s="26"/>
      <c r="M63" s="26"/>
    </row>
    <row r="64" spans="12:13" ht="12.75">
      <c r="L64" s="26"/>
      <c r="M64" s="26"/>
    </row>
    <row r="65" spans="12:13" ht="12.75">
      <c r="L65" s="26"/>
      <c r="M65" s="26"/>
    </row>
    <row r="66" spans="12:13" ht="12.75">
      <c r="L66" s="26"/>
      <c r="M66" s="26"/>
    </row>
    <row r="67" ht="15">
      <c r="L67" s="23"/>
    </row>
    <row r="68" ht="15">
      <c r="L68" s="23"/>
    </row>
    <row r="70" ht="18">
      <c r="L70" s="25"/>
    </row>
    <row r="71" ht="15">
      <c r="L71" s="23"/>
    </row>
    <row r="72" ht="15">
      <c r="L72" s="23"/>
    </row>
    <row r="73" ht="15">
      <c r="L73" s="23"/>
    </row>
    <row r="74" ht="15">
      <c r="L74" s="23"/>
    </row>
    <row r="75" ht="15.75">
      <c r="L75" s="28"/>
    </row>
    <row r="76" ht="15.75">
      <c r="L76" s="28"/>
    </row>
    <row r="77" ht="15.75">
      <c r="L77" s="28"/>
    </row>
    <row r="78" ht="15.75">
      <c r="L78" s="28"/>
    </row>
    <row r="79" ht="15.75">
      <c r="L79" s="28"/>
    </row>
    <row r="80" ht="15.75">
      <c r="L80" s="28"/>
    </row>
    <row r="81" ht="15.75">
      <c r="L81" s="28"/>
    </row>
    <row r="82" ht="15.75">
      <c r="L82" s="28"/>
    </row>
    <row r="83" ht="15.75">
      <c r="L83" s="28"/>
    </row>
    <row r="84" ht="15.75">
      <c r="L84" s="28"/>
    </row>
    <row r="85" ht="15.75">
      <c r="L85" s="28"/>
    </row>
    <row r="86" ht="15">
      <c r="L86" s="23"/>
    </row>
    <row r="87" ht="12.75">
      <c r="L87" s="29"/>
    </row>
    <row r="88" ht="15.75">
      <c r="L88" s="28"/>
    </row>
    <row r="89" ht="15.75">
      <c r="L89" s="28"/>
    </row>
    <row r="90" ht="15.75">
      <c r="L90" s="28"/>
    </row>
    <row r="91" ht="15.75">
      <c r="L91" s="28"/>
    </row>
    <row r="92" ht="15.75">
      <c r="L92" s="28"/>
    </row>
    <row r="93" ht="15">
      <c r="L93" s="23"/>
    </row>
    <row r="94" ht="15">
      <c r="L94" s="23"/>
    </row>
    <row r="95" ht="15">
      <c r="L95" s="23"/>
    </row>
    <row r="96" ht="18">
      <c r="L96" s="25"/>
    </row>
    <row r="97" ht="15">
      <c r="L97" s="23"/>
    </row>
    <row r="98" ht="15">
      <c r="L98" s="23"/>
    </row>
    <row r="99" ht="15">
      <c r="L99" s="23"/>
    </row>
    <row r="100" ht="12.75">
      <c r="L100" s="29"/>
    </row>
    <row r="101" ht="15">
      <c r="L101" s="23"/>
    </row>
    <row r="102" ht="12.75">
      <c r="L102" s="29"/>
    </row>
    <row r="103" ht="15">
      <c r="L103" s="23"/>
    </row>
    <row r="104" ht="15">
      <c r="L104" s="23"/>
    </row>
    <row r="105" ht="15">
      <c r="L105" s="23"/>
    </row>
    <row r="106" ht="15">
      <c r="L106" s="23"/>
    </row>
    <row r="107" ht="15">
      <c r="L107" s="23"/>
    </row>
    <row r="108" ht="15">
      <c r="L108" s="23"/>
    </row>
    <row r="109" ht="18">
      <c r="L109" s="25"/>
    </row>
    <row r="110" ht="15">
      <c r="L110" s="23"/>
    </row>
    <row r="111" ht="15">
      <c r="L111" s="23"/>
    </row>
    <row r="112" ht="15">
      <c r="L112" s="23"/>
    </row>
    <row r="113" ht="15">
      <c r="L113" s="23"/>
    </row>
    <row r="114" ht="18">
      <c r="L114" s="25"/>
    </row>
    <row r="115" ht="15">
      <c r="L115" s="23"/>
    </row>
    <row r="116" ht="15">
      <c r="L116" s="23"/>
    </row>
    <row r="117" ht="15">
      <c r="L117" s="23"/>
    </row>
    <row r="118" ht="15">
      <c r="L118" s="23"/>
    </row>
    <row r="119" ht="15">
      <c r="L119" s="23"/>
    </row>
    <row r="120" ht="15">
      <c r="L120" s="23"/>
    </row>
    <row r="121" ht="15">
      <c r="L121" s="23"/>
    </row>
    <row r="122" ht="15">
      <c r="L122" s="23"/>
    </row>
    <row r="123" ht="15">
      <c r="L123" s="23"/>
    </row>
    <row r="124" ht="15">
      <c r="L124" s="23"/>
    </row>
    <row r="125" ht="15">
      <c r="L125" s="23"/>
    </row>
    <row r="126" ht="15">
      <c r="L126" s="23"/>
    </row>
    <row r="127" ht="15">
      <c r="L127" s="23"/>
    </row>
    <row r="128" ht="15">
      <c r="L128" s="23"/>
    </row>
    <row r="129" ht="15">
      <c r="L129" s="23"/>
    </row>
    <row r="130" ht="15">
      <c r="L130" s="23"/>
    </row>
    <row r="131" ht="15">
      <c r="L131" s="23"/>
    </row>
    <row r="132" ht="15">
      <c r="L132" s="23"/>
    </row>
    <row r="133" ht="18">
      <c r="L133" s="25"/>
    </row>
    <row r="134" ht="15">
      <c r="L134" s="23"/>
    </row>
    <row r="135" ht="15">
      <c r="L135" s="23"/>
    </row>
    <row r="136" ht="15">
      <c r="L136" s="23"/>
    </row>
    <row r="137" ht="15">
      <c r="L137" s="23"/>
    </row>
    <row r="138" ht="15">
      <c r="L138" s="23"/>
    </row>
    <row r="139" ht="15.75">
      <c r="L139" s="30"/>
    </row>
    <row r="140" ht="15">
      <c r="L140" s="23"/>
    </row>
    <row r="141" ht="15">
      <c r="L141" s="23"/>
    </row>
    <row r="142" ht="15">
      <c r="L142" s="23"/>
    </row>
    <row r="143" ht="15.75">
      <c r="L143" s="30"/>
    </row>
    <row r="144" ht="15">
      <c r="L144" s="23"/>
    </row>
    <row r="145" ht="15">
      <c r="L145" s="23"/>
    </row>
    <row r="146" ht="15">
      <c r="L146" s="23"/>
    </row>
    <row r="147" ht="15">
      <c r="L147" s="23"/>
    </row>
    <row r="148" ht="15">
      <c r="L148" s="23"/>
    </row>
    <row r="149" ht="15.75">
      <c r="L149" s="30"/>
    </row>
    <row r="150" spans="12:18" ht="15.75">
      <c r="L150" s="31"/>
      <c r="M150" s="32"/>
      <c r="N150" s="32"/>
      <c r="O150" s="32"/>
      <c r="P150" s="32"/>
      <c r="Q150" s="32"/>
      <c r="R150" s="32"/>
    </row>
    <row r="151" spans="12:18" ht="15">
      <c r="L151" s="34"/>
      <c r="M151" s="35"/>
      <c r="N151" s="36"/>
      <c r="O151" s="36"/>
      <c r="P151" s="36"/>
      <c r="Q151" s="35"/>
      <c r="R151" s="36"/>
    </row>
    <row r="152" spans="12:18" ht="45.75" customHeight="1">
      <c r="L152" s="219"/>
      <c r="M152" s="38"/>
      <c r="N152" s="38"/>
      <c r="O152" s="38"/>
      <c r="P152" s="38"/>
      <c r="Q152" s="38"/>
      <c r="R152" s="38"/>
    </row>
    <row r="153" spans="12:18" ht="14.25">
      <c r="L153" s="220"/>
      <c r="M153" s="39"/>
      <c r="N153" s="39"/>
      <c r="O153" s="39"/>
      <c r="P153" s="39"/>
      <c r="Q153" s="39"/>
      <c r="R153" s="39"/>
    </row>
    <row r="154" spans="12:18" ht="15">
      <c r="L154" s="37"/>
      <c r="M154" s="38"/>
      <c r="N154" s="38"/>
      <c r="O154" s="38"/>
      <c r="P154" s="38"/>
      <c r="Q154" s="38"/>
      <c r="R154" s="217"/>
    </row>
    <row r="155" spans="12:18" ht="15">
      <c r="L155" s="34"/>
      <c r="M155" s="36"/>
      <c r="N155" s="36"/>
      <c r="O155" s="36"/>
      <c r="P155" s="36"/>
      <c r="Q155" s="36"/>
      <c r="R155" s="218"/>
    </row>
    <row r="156" spans="12:18" ht="30.75" customHeight="1">
      <c r="L156" s="219"/>
      <c r="M156" s="38"/>
      <c r="N156" s="38"/>
      <c r="O156" s="38"/>
      <c r="P156" s="38"/>
      <c r="Q156" s="38"/>
      <c r="R156" s="38"/>
    </row>
    <row r="157" spans="12:18" ht="14.25">
      <c r="L157" s="220"/>
      <c r="M157" s="36"/>
      <c r="N157" s="36"/>
      <c r="O157" s="36"/>
      <c r="P157" s="36"/>
      <c r="Q157" s="36"/>
      <c r="R157" s="36"/>
    </row>
    <row r="158" spans="12:18" ht="15">
      <c r="L158" s="37"/>
      <c r="M158" s="38"/>
      <c r="N158" s="38"/>
      <c r="O158" s="38"/>
      <c r="P158" s="38"/>
      <c r="Q158" s="38"/>
      <c r="R158" s="38"/>
    </row>
    <row r="159" spans="12:18" ht="15">
      <c r="L159" s="34"/>
      <c r="M159" s="36"/>
      <c r="N159" s="36"/>
      <c r="O159" s="36"/>
      <c r="P159" s="36"/>
      <c r="Q159" s="36"/>
      <c r="R159" s="36"/>
    </row>
    <row r="160" spans="12:18" ht="15">
      <c r="L160" s="37"/>
      <c r="M160" s="38"/>
      <c r="N160" s="38"/>
      <c r="O160" s="38"/>
      <c r="P160" s="38"/>
      <c r="Q160" s="38"/>
      <c r="R160" s="217"/>
    </row>
    <row r="161" spans="12:18" ht="15">
      <c r="L161" s="37"/>
      <c r="M161" s="38"/>
      <c r="N161" s="38"/>
      <c r="O161" s="38"/>
      <c r="P161" s="38"/>
      <c r="Q161" s="38"/>
      <c r="R161" s="221"/>
    </row>
    <row r="162" spans="12:18" ht="14.25">
      <c r="L162" s="33"/>
      <c r="M162" s="40"/>
      <c r="N162" s="40"/>
      <c r="O162" s="36"/>
      <c r="P162" s="40"/>
      <c r="Q162" s="40"/>
      <c r="R162" s="218"/>
    </row>
    <row r="163" ht="15">
      <c r="L163" s="23"/>
    </row>
    <row r="164" ht="12.75">
      <c r="L164" s="29"/>
    </row>
    <row r="165" ht="15">
      <c r="L165" s="23"/>
    </row>
    <row r="166" ht="15">
      <c r="L166" s="23"/>
    </row>
    <row r="167" ht="15">
      <c r="L167" s="23"/>
    </row>
    <row r="168" ht="15">
      <c r="L168" s="23"/>
    </row>
    <row r="169" ht="12.75">
      <c r="L169" s="29"/>
    </row>
    <row r="170" ht="15">
      <c r="L170" s="23"/>
    </row>
    <row r="171" ht="15">
      <c r="L171" s="23"/>
    </row>
    <row r="172" ht="15">
      <c r="L172" s="23"/>
    </row>
    <row r="173" ht="15.75">
      <c r="L173" s="30"/>
    </row>
    <row r="174" ht="15">
      <c r="L174" s="23"/>
    </row>
    <row r="175" ht="15">
      <c r="L175" s="23"/>
    </row>
    <row r="176" ht="15">
      <c r="L176" s="23"/>
    </row>
    <row r="177" ht="15">
      <c r="L177" s="23"/>
    </row>
    <row r="178" ht="15">
      <c r="L178" s="23"/>
    </row>
    <row r="179" ht="15">
      <c r="L179" s="23"/>
    </row>
    <row r="180" ht="15">
      <c r="L180" s="23"/>
    </row>
    <row r="181" ht="15">
      <c r="L181" s="23"/>
    </row>
    <row r="182" ht="15">
      <c r="L182" s="23"/>
    </row>
    <row r="183" ht="15">
      <c r="L183" s="23"/>
    </row>
    <row r="184" ht="15">
      <c r="L184" s="23"/>
    </row>
    <row r="185" ht="15.75">
      <c r="L185" s="21"/>
    </row>
    <row r="186" ht="12.75">
      <c r="L186" s="24"/>
    </row>
    <row r="188" ht="12.75">
      <c r="L188" s="41"/>
    </row>
    <row r="190" ht="15">
      <c r="L190" s="23"/>
    </row>
    <row r="191" ht="15">
      <c r="L191" s="23"/>
    </row>
    <row r="192" ht="15">
      <c r="L192" s="23"/>
    </row>
    <row r="193" ht="15">
      <c r="L193" s="23"/>
    </row>
    <row r="194" ht="15">
      <c r="L194" s="23"/>
    </row>
    <row r="195" ht="15">
      <c r="L195" s="23"/>
    </row>
    <row r="196" ht="15">
      <c r="L196" s="23"/>
    </row>
    <row r="197" ht="15">
      <c r="L197" s="23"/>
    </row>
    <row r="198" ht="15">
      <c r="L198" s="23"/>
    </row>
    <row r="199" ht="15">
      <c r="L199" s="23"/>
    </row>
    <row r="200" ht="15">
      <c r="L200" s="23"/>
    </row>
    <row r="201" ht="18">
      <c r="L201" s="25"/>
    </row>
    <row r="202" ht="15.75">
      <c r="L202" s="28"/>
    </row>
    <row r="203" ht="15.75">
      <c r="L203" s="28"/>
    </row>
    <row r="204" ht="15.75">
      <c r="L204" s="28"/>
    </row>
    <row r="205" ht="15.75">
      <c r="L205" s="28"/>
    </row>
    <row r="206" ht="15.75">
      <c r="L206" s="28"/>
    </row>
    <row r="207" ht="15.75">
      <c r="L207" s="28"/>
    </row>
    <row r="208" ht="15.75">
      <c r="L208" s="28"/>
    </row>
    <row r="209" ht="15.75">
      <c r="L209" s="28"/>
    </row>
    <row r="210" ht="15.75">
      <c r="L210" s="28"/>
    </row>
    <row r="211" ht="15.75">
      <c r="L211" s="28"/>
    </row>
    <row r="212" ht="15.75">
      <c r="L212" s="28"/>
    </row>
    <row r="213" ht="15.75">
      <c r="L213" s="28"/>
    </row>
    <row r="214" ht="15.75">
      <c r="L214" s="28"/>
    </row>
    <row r="215" ht="15.75">
      <c r="L215" s="28"/>
    </row>
    <row r="216" ht="15.75">
      <c r="L216" s="28"/>
    </row>
    <row r="217" ht="15">
      <c r="L217" s="23"/>
    </row>
    <row r="218" ht="18">
      <c r="L218" s="25"/>
    </row>
    <row r="219" ht="15">
      <c r="L219" s="23"/>
    </row>
    <row r="220" ht="15">
      <c r="L220" s="23"/>
    </row>
    <row r="221" ht="15">
      <c r="L221" s="23"/>
    </row>
    <row r="222" ht="15.75">
      <c r="L222" s="21"/>
    </row>
    <row r="223" ht="12.75">
      <c r="L223" s="24"/>
    </row>
    <row r="225" ht="12.75">
      <c r="L225" s="41"/>
    </row>
    <row r="227" ht="15">
      <c r="L227" s="23"/>
    </row>
    <row r="228" ht="15">
      <c r="L228" s="23"/>
    </row>
    <row r="229" ht="15">
      <c r="L229" s="23"/>
    </row>
    <row r="230" ht="15">
      <c r="L230" s="23"/>
    </row>
    <row r="231" ht="15">
      <c r="L231" s="23"/>
    </row>
    <row r="232" ht="15">
      <c r="L232" s="23"/>
    </row>
    <row r="233" ht="15">
      <c r="L233" s="23"/>
    </row>
    <row r="234" ht="15">
      <c r="L234" s="23"/>
    </row>
    <row r="235" ht="15">
      <c r="L235" s="23"/>
    </row>
    <row r="236" ht="15">
      <c r="L236" s="23"/>
    </row>
    <row r="237" ht="15">
      <c r="L237" s="23"/>
    </row>
    <row r="238" ht="15">
      <c r="L238" s="23"/>
    </row>
    <row r="239" ht="15">
      <c r="L239" s="23"/>
    </row>
    <row r="240" ht="15">
      <c r="L240" s="23"/>
    </row>
    <row r="241" ht="15">
      <c r="L241" s="23"/>
    </row>
    <row r="242" ht="15">
      <c r="L242" s="23"/>
    </row>
    <row r="243" ht="15">
      <c r="L243" s="23"/>
    </row>
    <row r="244" ht="15">
      <c r="L244" s="23"/>
    </row>
    <row r="245" ht="15">
      <c r="L245" s="23"/>
    </row>
    <row r="247" ht="15">
      <c r="L247" s="23"/>
    </row>
    <row r="248" ht="15">
      <c r="L248" s="23"/>
    </row>
    <row r="249" ht="15">
      <c r="L249" s="23"/>
    </row>
    <row r="250" ht="15">
      <c r="L250" s="23"/>
    </row>
    <row r="251" ht="15">
      <c r="L251" s="23"/>
    </row>
    <row r="252" ht="15">
      <c r="L252" s="23"/>
    </row>
    <row r="253" ht="15">
      <c r="L253" s="23"/>
    </row>
    <row r="254" ht="15">
      <c r="L254" s="23"/>
    </row>
    <row r="255" ht="15">
      <c r="L255" s="23"/>
    </row>
    <row r="256" ht="15">
      <c r="L256" s="23"/>
    </row>
    <row r="257" ht="15">
      <c r="L257" s="23"/>
    </row>
    <row r="258" ht="18">
      <c r="L258" s="25"/>
    </row>
    <row r="259" ht="15">
      <c r="L259" s="23"/>
    </row>
    <row r="260" ht="15">
      <c r="L260" s="23"/>
    </row>
    <row r="261" ht="15">
      <c r="L261" s="23"/>
    </row>
    <row r="262" ht="15">
      <c r="L262" s="23"/>
    </row>
    <row r="263" ht="18">
      <c r="L263" s="25"/>
    </row>
    <row r="264" ht="15">
      <c r="L264" s="23"/>
    </row>
    <row r="265" ht="15">
      <c r="L265" s="23"/>
    </row>
    <row r="266" ht="15">
      <c r="L266" s="23"/>
    </row>
    <row r="267" ht="12.75">
      <c r="L267" s="29"/>
    </row>
    <row r="268" ht="15">
      <c r="L268" s="23"/>
    </row>
    <row r="269" ht="15">
      <c r="L269" s="23"/>
    </row>
    <row r="270" ht="15">
      <c r="L270" s="23"/>
    </row>
    <row r="271" ht="18">
      <c r="L271" s="25"/>
    </row>
    <row r="272" ht="15">
      <c r="L272" s="23"/>
    </row>
    <row r="273" ht="15">
      <c r="L273" s="23"/>
    </row>
    <row r="274" ht="15">
      <c r="L274" s="23"/>
    </row>
    <row r="275" ht="15">
      <c r="L275" s="23"/>
    </row>
    <row r="276" ht="15">
      <c r="L276" s="23"/>
    </row>
    <row r="277" ht="15">
      <c r="L277" s="23"/>
    </row>
    <row r="278" ht="15">
      <c r="L278" s="23"/>
    </row>
    <row r="279" ht="15">
      <c r="L279" s="23"/>
    </row>
    <row r="280" ht="15">
      <c r="L280" s="22"/>
    </row>
    <row r="281" ht="15">
      <c r="L281" s="22"/>
    </row>
    <row r="282" ht="15">
      <c r="L282" s="22"/>
    </row>
    <row r="284" ht="18">
      <c r="L284" s="25"/>
    </row>
    <row r="285" ht="15">
      <c r="L285" s="23"/>
    </row>
    <row r="286" ht="15">
      <c r="L286" s="23"/>
    </row>
    <row r="287" ht="15">
      <c r="L287" s="23"/>
    </row>
    <row r="288" ht="15.75">
      <c r="L288" s="30"/>
    </row>
    <row r="289" spans="12:16" ht="15.75">
      <c r="L289" s="42"/>
      <c r="M289" s="43"/>
      <c r="N289" s="44"/>
      <c r="O289" s="44"/>
      <c r="P289" s="44"/>
    </row>
    <row r="290" spans="12:16" ht="15.75">
      <c r="L290" s="45"/>
      <c r="M290" s="46"/>
      <c r="N290" s="46"/>
      <c r="O290" s="46"/>
      <c r="P290" s="46"/>
    </row>
    <row r="291" spans="12:16" ht="15.75">
      <c r="L291" s="45"/>
      <c r="M291" s="46"/>
      <c r="N291" s="46"/>
      <c r="O291" s="46"/>
      <c r="P291" s="46"/>
    </row>
    <row r="292" spans="12:16" ht="15.75">
      <c r="L292" s="45"/>
      <c r="M292" s="47"/>
      <c r="N292" s="47"/>
      <c r="O292" s="47"/>
      <c r="P292" s="47"/>
    </row>
    <row r="293" ht="14.25">
      <c r="L293" s="48"/>
    </row>
    <row r="295" ht="18">
      <c r="L295" s="25"/>
    </row>
    <row r="296" ht="15.75">
      <c r="L296" s="21"/>
    </row>
    <row r="297" spans="12:17" ht="15.75">
      <c r="L297" s="222"/>
      <c r="M297" s="222"/>
      <c r="N297" s="222"/>
      <c r="O297" s="21"/>
      <c r="P297" s="21"/>
      <c r="Q297" s="21"/>
    </row>
    <row r="298" spans="12:17" ht="15">
      <c r="L298" s="222"/>
      <c r="M298" s="222"/>
      <c r="N298" s="222"/>
      <c r="O298" s="222"/>
      <c r="P298" s="222"/>
      <c r="Q298" s="222"/>
    </row>
    <row r="299" spans="12:17" ht="15.75">
      <c r="L299" s="222"/>
      <c r="M299" s="222"/>
      <c r="N299" s="222"/>
      <c r="O299" s="222"/>
      <c r="P299" s="21"/>
      <c r="Q299" s="21"/>
    </row>
    <row r="300" spans="12:17" ht="15.75">
      <c r="L300" s="21"/>
      <c r="M300" s="21"/>
      <c r="N300" s="21"/>
      <c r="O300" s="21"/>
      <c r="P300" s="21"/>
      <c r="Q300" s="21"/>
    </row>
    <row r="301" spans="12:17" ht="15.75">
      <c r="L301" s="21"/>
      <c r="M301" s="21"/>
      <c r="N301" s="21"/>
      <c r="O301" s="21"/>
      <c r="P301" s="21"/>
      <c r="Q301" s="21"/>
    </row>
    <row r="302" spans="12:17" ht="15.75">
      <c r="L302" s="21"/>
      <c r="M302" s="21"/>
      <c r="N302" s="21"/>
      <c r="O302" s="21"/>
      <c r="P302" s="21"/>
      <c r="Q302" s="21"/>
    </row>
    <row r="303" spans="12:17" ht="15.75">
      <c r="L303" s="49"/>
      <c r="M303" s="214"/>
      <c r="N303" s="215"/>
      <c r="O303" s="216"/>
      <c r="P303" s="50"/>
      <c r="Q303" s="51"/>
    </row>
    <row r="304" spans="12:17" ht="12.75">
      <c r="L304" s="52"/>
      <c r="M304" s="53"/>
      <c r="N304" s="53"/>
      <c r="O304" s="53"/>
      <c r="P304" s="53"/>
      <c r="Q304" s="53"/>
    </row>
    <row r="305" spans="12:17" ht="12.75">
      <c r="L305" s="54"/>
      <c r="M305" s="53"/>
      <c r="N305" s="53"/>
      <c r="O305" s="53"/>
      <c r="P305" s="53"/>
      <c r="Q305" s="53"/>
    </row>
    <row r="306" spans="12:17" ht="12.75">
      <c r="L306" s="52"/>
      <c r="M306" s="53"/>
      <c r="N306" s="53"/>
      <c r="O306" s="53"/>
      <c r="P306" s="53"/>
      <c r="Q306" s="53"/>
    </row>
    <row r="307" spans="12:17" ht="12.75">
      <c r="L307" s="52"/>
      <c r="M307" s="53"/>
      <c r="N307" s="53"/>
      <c r="O307" s="53"/>
      <c r="P307" s="53"/>
      <c r="Q307" s="53"/>
    </row>
    <row r="308" spans="12:17" ht="12.75">
      <c r="L308" s="52"/>
      <c r="M308" s="53"/>
      <c r="N308" s="53"/>
      <c r="O308" s="53"/>
      <c r="P308" s="53"/>
      <c r="Q308" s="53"/>
    </row>
    <row r="309" spans="12:17" ht="12.75">
      <c r="L309" s="52"/>
      <c r="M309" s="53"/>
      <c r="N309" s="53"/>
      <c r="O309" s="53"/>
      <c r="P309" s="53"/>
      <c r="Q309" s="53"/>
    </row>
    <row r="310" spans="12:17" ht="12.75">
      <c r="L310" s="54"/>
      <c r="M310" s="53"/>
      <c r="N310" s="53"/>
      <c r="O310" s="53"/>
      <c r="P310" s="53"/>
      <c r="Q310" s="53"/>
    </row>
    <row r="311" spans="12:17" ht="12.75">
      <c r="L311" s="52"/>
      <c r="M311" s="53"/>
      <c r="N311" s="53"/>
      <c r="O311" s="53"/>
      <c r="P311" s="53"/>
      <c r="Q311" s="53"/>
    </row>
    <row r="312" spans="12:17" ht="12.75">
      <c r="L312" s="52"/>
      <c r="M312" s="53"/>
      <c r="N312" s="53"/>
      <c r="O312" s="53"/>
      <c r="P312" s="53"/>
      <c r="Q312" s="53"/>
    </row>
    <row r="313" spans="12:17" ht="12.75">
      <c r="L313" s="52"/>
      <c r="M313" s="53"/>
      <c r="N313" s="53"/>
      <c r="O313" s="53"/>
      <c r="P313" s="53"/>
      <c r="Q313" s="53"/>
    </row>
    <row r="314" spans="12:17" ht="12.75">
      <c r="L314" s="52"/>
      <c r="M314" s="53"/>
      <c r="N314" s="53"/>
      <c r="O314" s="53"/>
      <c r="P314" s="53"/>
      <c r="Q314" s="53"/>
    </row>
    <row r="315" spans="12:17" ht="12.75">
      <c r="L315" s="52"/>
      <c r="M315" s="53"/>
      <c r="N315" s="53"/>
      <c r="O315" s="53"/>
      <c r="P315" s="53"/>
      <c r="Q315" s="53"/>
    </row>
    <row r="316" spans="12:17" ht="12.75">
      <c r="L316" s="52"/>
      <c r="M316" s="53"/>
      <c r="N316" s="53"/>
      <c r="O316" s="53"/>
      <c r="P316" s="53"/>
      <c r="Q316" s="53"/>
    </row>
    <row r="317" spans="12:17" ht="12.75">
      <c r="L317" s="52"/>
      <c r="M317" s="53"/>
      <c r="N317" s="53"/>
      <c r="O317" s="53"/>
      <c r="P317" s="53"/>
      <c r="Q317" s="53"/>
    </row>
    <row r="318" spans="12:17" ht="12.75">
      <c r="L318" s="52"/>
      <c r="M318" s="53"/>
      <c r="N318" s="53"/>
      <c r="O318" s="53"/>
      <c r="P318" s="53"/>
      <c r="Q318" s="53"/>
    </row>
    <row r="319" spans="12:17" ht="12.75">
      <c r="L319" s="54"/>
      <c r="M319" s="53"/>
      <c r="N319" s="53"/>
      <c r="O319" s="53"/>
      <c r="P319" s="53"/>
      <c r="Q319" s="53"/>
    </row>
    <row r="320" spans="12:17" ht="12.75">
      <c r="L320" s="52"/>
      <c r="M320" s="53"/>
      <c r="N320" s="53"/>
      <c r="O320" s="53"/>
      <c r="P320" s="53"/>
      <c r="Q320" s="53"/>
    </row>
    <row r="321" spans="12:17" ht="12.75">
      <c r="L321" s="52"/>
      <c r="M321" s="53"/>
      <c r="N321" s="53"/>
      <c r="O321" s="53"/>
      <c r="P321" s="53"/>
      <c r="Q321" s="53"/>
    </row>
    <row r="322" spans="12:17" ht="12.75">
      <c r="L322" s="52"/>
      <c r="M322" s="53"/>
      <c r="N322" s="53"/>
      <c r="O322" s="53"/>
      <c r="P322" s="53"/>
      <c r="Q322" s="53"/>
    </row>
    <row r="323" spans="12:17" ht="12.75">
      <c r="L323" s="52"/>
      <c r="M323" s="53"/>
      <c r="N323" s="53"/>
      <c r="O323" s="53"/>
      <c r="P323" s="53"/>
      <c r="Q323" s="53"/>
    </row>
    <row r="324" spans="12:17" ht="12.75">
      <c r="L324" s="52"/>
      <c r="M324" s="53"/>
      <c r="N324" s="53"/>
      <c r="O324" s="53"/>
      <c r="P324" s="53"/>
      <c r="Q324" s="53"/>
    </row>
    <row r="325" spans="12:17" ht="12.75">
      <c r="L325" s="52"/>
      <c r="M325" s="53"/>
      <c r="N325" s="53"/>
      <c r="O325" s="53"/>
      <c r="P325" s="53"/>
      <c r="Q325" s="53"/>
    </row>
    <row r="326" spans="12:17" ht="12.75">
      <c r="L326" s="54"/>
      <c r="M326" s="53"/>
      <c r="N326" s="53"/>
      <c r="O326" s="53"/>
      <c r="P326" s="53"/>
      <c r="Q326" s="53"/>
    </row>
    <row r="327" spans="12:17" ht="12.75">
      <c r="L327" s="52"/>
      <c r="M327" s="53"/>
      <c r="N327" s="53"/>
      <c r="O327" s="53"/>
      <c r="P327" s="53"/>
      <c r="Q327" s="53"/>
    </row>
    <row r="328" spans="12:17" ht="12.75">
      <c r="L328" s="52"/>
      <c r="M328" s="53"/>
      <c r="N328" s="53"/>
      <c r="O328" s="53"/>
      <c r="P328" s="53"/>
      <c r="Q328" s="53"/>
    </row>
    <row r="329" spans="12:17" ht="15.75">
      <c r="L329" s="52"/>
      <c r="M329" s="53"/>
      <c r="N329" s="51"/>
      <c r="O329" s="55"/>
      <c r="P329" s="52"/>
      <c r="Q329" s="53"/>
    </row>
    <row r="330" spans="12:17" ht="15.75">
      <c r="L330" s="52"/>
      <c r="M330" s="53"/>
      <c r="N330" s="51"/>
      <c r="O330" s="55"/>
      <c r="P330" s="52"/>
      <c r="Q330" s="53"/>
    </row>
    <row r="331" spans="12:17" ht="15.75">
      <c r="L331" s="54"/>
      <c r="M331" s="53"/>
      <c r="N331" s="51"/>
      <c r="O331" s="55"/>
      <c r="P331" s="52"/>
      <c r="Q331" s="53"/>
    </row>
    <row r="332" spans="12:17" ht="15.75">
      <c r="L332" s="52"/>
      <c r="M332" s="53"/>
      <c r="N332" s="51"/>
      <c r="O332" s="55"/>
      <c r="P332" s="52"/>
      <c r="Q332" s="53"/>
    </row>
    <row r="333" spans="12:17" ht="15.75">
      <c r="L333" s="52"/>
      <c r="M333" s="53"/>
      <c r="N333" s="51"/>
      <c r="O333" s="55"/>
      <c r="P333" s="52"/>
      <c r="Q333" s="53"/>
    </row>
    <row r="334" spans="12:17" ht="15.75">
      <c r="L334" s="52"/>
      <c r="M334" s="51"/>
      <c r="N334" s="55"/>
      <c r="O334" s="55"/>
      <c r="P334" s="55"/>
      <c r="Q334" s="52"/>
    </row>
    <row r="335" spans="12:17" ht="15.75">
      <c r="L335" s="52"/>
      <c r="M335" s="51"/>
      <c r="N335" s="55"/>
      <c r="O335" s="55"/>
      <c r="P335" s="55"/>
      <c r="Q335" s="52"/>
    </row>
    <row r="336" spans="12:17" ht="15.75">
      <c r="L336" s="52"/>
      <c r="M336" s="51"/>
      <c r="N336" s="55"/>
      <c r="O336" s="55"/>
      <c r="P336" s="55"/>
      <c r="Q336" s="52"/>
    </row>
    <row r="337" spans="12:17" ht="15.75">
      <c r="L337" s="52"/>
      <c r="M337" s="51"/>
      <c r="N337" s="55"/>
      <c r="O337" s="55"/>
      <c r="P337" s="55"/>
      <c r="Q337" s="52"/>
    </row>
    <row r="338" spans="12:17" ht="15.75">
      <c r="L338" s="52"/>
      <c r="M338" s="51"/>
      <c r="N338" s="55"/>
      <c r="O338" s="55"/>
      <c r="P338" s="55"/>
      <c r="Q338" s="52"/>
    </row>
    <row r="339" spans="12:17" ht="12.75">
      <c r="L339" s="52"/>
      <c r="M339" s="53"/>
      <c r="N339" s="53"/>
      <c r="O339" s="53"/>
      <c r="P339" s="53"/>
      <c r="Q339" s="53"/>
    </row>
    <row r="340" spans="12:17" ht="12.75">
      <c r="L340" s="52"/>
      <c r="M340" s="53"/>
      <c r="N340" s="53"/>
      <c r="O340" s="53"/>
      <c r="P340" s="53"/>
      <c r="Q340" s="53"/>
    </row>
    <row r="341" spans="12:17" ht="13.5" thickBot="1">
      <c r="L341" s="54"/>
      <c r="M341" s="53"/>
      <c r="N341" s="53"/>
      <c r="O341" s="53"/>
      <c r="P341" s="53"/>
      <c r="Q341" s="56"/>
    </row>
    <row r="342" ht="16.5" thickTop="1">
      <c r="L342" s="21"/>
    </row>
    <row r="345" ht="12.75">
      <c r="L345" s="29"/>
    </row>
    <row r="346" ht="12.75">
      <c r="L346" s="29"/>
    </row>
    <row r="347" ht="12.75">
      <c r="L347" s="29"/>
    </row>
  </sheetData>
  <sheetProtection/>
  <mergeCells count="25">
    <mergeCell ref="L152:L153"/>
    <mergeCell ref="B24:J35"/>
    <mergeCell ref="B37:J37"/>
    <mergeCell ref="C5:I5"/>
    <mergeCell ref="C7:I7"/>
    <mergeCell ref="E42:J43"/>
    <mergeCell ref="D20:I20"/>
    <mergeCell ref="D21:I21"/>
    <mergeCell ref="M303:O303"/>
    <mergeCell ref="R154:R155"/>
    <mergeCell ref="L156:L157"/>
    <mergeCell ref="R160:R162"/>
    <mergeCell ref="L297:N297"/>
    <mergeCell ref="L298:Q298"/>
    <mergeCell ref="L299:O299"/>
    <mergeCell ref="B2:H2"/>
    <mergeCell ref="C16:I16"/>
    <mergeCell ref="C18:I18"/>
    <mergeCell ref="D19:I19"/>
    <mergeCell ref="C11:I11"/>
    <mergeCell ref="C12:I12"/>
    <mergeCell ref="C10:I10"/>
    <mergeCell ref="C15:I15"/>
    <mergeCell ref="E6:I6"/>
    <mergeCell ref="C4:I4"/>
  </mergeCells>
  <printOptions/>
  <pageMargins left="0.75" right="0.62" top="1" bottom="1" header="0.5" footer="0.5"/>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M350"/>
  <sheetViews>
    <sheetView showGridLines="0" zoomScaleSheetLayoutView="75" zoomScalePageLayoutView="0" workbookViewId="0" topLeftCell="C1">
      <selection activeCell="E29" sqref="E29"/>
    </sheetView>
  </sheetViews>
  <sheetFormatPr defaultColWidth="9.140625" defaultRowHeight="12.75"/>
  <cols>
    <col min="1" max="2" width="2.7109375" style="0" customWidth="1"/>
    <col min="3" max="5" width="35.7109375" style="0" customWidth="1"/>
    <col min="6" max="7" width="2.7109375" style="0" customWidth="1"/>
  </cols>
  <sheetData>
    <row r="1" ht="24.75" customHeight="1"/>
    <row r="2" spans="2:4" ht="34.5" customHeight="1">
      <c r="B2" s="229" t="s">
        <v>2</v>
      </c>
      <c r="C2" s="229"/>
      <c r="D2" s="229"/>
    </row>
    <row r="3" spans="2:6" ht="9.75" customHeight="1">
      <c r="B3" s="80"/>
      <c r="C3" s="102"/>
      <c r="D3" s="102"/>
      <c r="E3" s="102"/>
      <c r="F3" s="93"/>
    </row>
    <row r="4" spans="2:6" ht="19.5" customHeight="1">
      <c r="B4" s="115"/>
      <c r="C4" s="208" t="s">
        <v>3</v>
      </c>
      <c r="D4" s="208"/>
      <c r="E4" s="208"/>
      <c r="F4" s="94"/>
    </row>
    <row r="5" spans="2:6" ht="19.5" customHeight="1">
      <c r="B5" s="115"/>
      <c r="C5" s="103"/>
      <c r="D5" s="103"/>
      <c r="E5" s="103"/>
      <c r="F5" s="94"/>
    </row>
    <row r="6" spans="2:6" s="96" customFormat="1" ht="19.5" customHeight="1">
      <c r="B6" s="131"/>
      <c r="C6" s="206" t="s">
        <v>5</v>
      </c>
      <c r="D6" s="206"/>
      <c r="E6" s="206"/>
      <c r="F6" s="132"/>
    </row>
    <row r="7" spans="2:6" ht="99.75" customHeight="1">
      <c r="B7" s="115"/>
      <c r="C7" s="227" t="s">
        <v>149</v>
      </c>
      <c r="D7" s="227"/>
      <c r="E7" s="227"/>
      <c r="F7" s="94"/>
    </row>
    <row r="8" spans="2:6" ht="19.5" customHeight="1">
      <c r="B8" s="115"/>
      <c r="C8" s="126"/>
      <c r="D8" s="126"/>
      <c r="E8" s="126"/>
      <c r="F8" s="94"/>
    </row>
    <row r="9" spans="2:6" s="96" customFormat="1" ht="19.5" customHeight="1">
      <c r="B9" s="133"/>
      <c r="C9" s="206" t="s">
        <v>6</v>
      </c>
      <c r="D9" s="207"/>
      <c r="E9" s="207"/>
      <c r="F9" s="132"/>
    </row>
    <row r="10" spans="2:6" ht="99.75" customHeight="1">
      <c r="B10" s="108"/>
      <c r="C10" s="227" t="s">
        <v>150</v>
      </c>
      <c r="D10" s="227"/>
      <c r="E10" s="227"/>
      <c r="F10" s="94"/>
    </row>
    <row r="11" spans="2:6" ht="19.5" customHeight="1">
      <c r="B11" s="108"/>
      <c r="C11" s="126"/>
      <c r="D11" s="126"/>
      <c r="E11" s="126"/>
      <c r="F11" s="94"/>
    </row>
    <row r="12" spans="2:6" s="96" customFormat="1" ht="19.5" customHeight="1">
      <c r="B12" s="134"/>
      <c r="C12" s="207" t="s">
        <v>7</v>
      </c>
      <c r="D12" s="207"/>
      <c r="E12" s="207"/>
      <c r="F12" s="132"/>
    </row>
    <row r="13" spans="2:6" ht="99.75" customHeight="1">
      <c r="B13" s="108"/>
      <c r="C13" s="227" t="s">
        <v>151</v>
      </c>
      <c r="D13" s="227"/>
      <c r="E13" s="227"/>
      <c r="F13" s="94"/>
    </row>
    <row r="14" spans="2:6" ht="19.5" customHeight="1">
      <c r="B14" s="124"/>
      <c r="C14" s="210"/>
      <c r="D14" s="211"/>
      <c r="E14" s="211"/>
      <c r="F14" s="136"/>
    </row>
    <row r="15" spans="1:6" ht="9.75" customHeight="1">
      <c r="A15" s="9"/>
      <c r="B15" s="76"/>
      <c r="C15" s="76"/>
      <c r="D15" s="76"/>
      <c r="E15" s="76"/>
      <c r="F15" s="9"/>
    </row>
    <row r="16" spans="1:6" ht="9.75" customHeight="1">
      <c r="A16" s="9"/>
      <c r="B16" s="105"/>
      <c r="C16" s="106"/>
      <c r="D16" s="106"/>
      <c r="E16" s="106"/>
      <c r="F16" s="93"/>
    </row>
    <row r="17" spans="1:6" ht="19.5" customHeight="1">
      <c r="A17" s="9"/>
      <c r="B17" s="108"/>
      <c r="C17" s="212" t="s">
        <v>4</v>
      </c>
      <c r="D17" s="212"/>
      <c r="E17" s="212"/>
      <c r="F17" s="94"/>
    </row>
    <row r="18" spans="1:6" ht="19.5" customHeight="1">
      <c r="A18" s="9"/>
      <c r="B18" s="108"/>
      <c r="C18" s="104"/>
      <c r="D18" s="104"/>
      <c r="E18" s="104"/>
      <c r="F18" s="94"/>
    </row>
    <row r="19" spans="1:6" ht="21" customHeight="1">
      <c r="A19" s="9"/>
      <c r="B19" s="111"/>
      <c r="C19" s="153" t="s">
        <v>8</v>
      </c>
      <c r="D19" s="128" t="s">
        <v>9</v>
      </c>
      <c r="E19" s="128" t="s">
        <v>10</v>
      </c>
      <c r="F19" s="94"/>
    </row>
    <row r="20" spans="1:6" ht="15" customHeight="1">
      <c r="A20" s="9"/>
      <c r="B20" s="111"/>
      <c r="C20" s="154" t="s">
        <v>152</v>
      </c>
      <c r="D20" s="154" t="s">
        <v>153</v>
      </c>
      <c r="E20" s="154" t="s">
        <v>158</v>
      </c>
      <c r="F20" s="94"/>
    </row>
    <row r="21" spans="1:6" ht="15" customHeight="1">
      <c r="A21" s="9"/>
      <c r="B21" s="111"/>
      <c r="C21" s="150" t="s">
        <v>154</v>
      </c>
      <c r="D21" s="154" t="s">
        <v>155</v>
      </c>
      <c r="E21" s="154" t="s">
        <v>159</v>
      </c>
      <c r="F21" s="94"/>
    </row>
    <row r="22" spans="1:6" ht="15" customHeight="1">
      <c r="A22" s="9"/>
      <c r="B22" s="108"/>
      <c r="C22" s="154" t="s">
        <v>156</v>
      </c>
      <c r="D22" s="150" t="s">
        <v>157</v>
      </c>
      <c r="E22" s="154" t="s">
        <v>160</v>
      </c>
      <c r="F22" s="94"/>
    </row>
    <row r="23" spans="1:6" ht="15" customHeight="1">
      <c r="A23" s="9"/>
      <c r="B23" s="99"/>
      <c r="C23" s="154"/>
      <c r="D23" s="154"/>
      <c r="E23" s="154"/>
      <c r="F23" s="94"/>
    </row>
    <row r="24" spans="1:6" ht="15" customHeight="1">
      <c r="A24" s="9"/>
      <c r="B24" s="99"/>
      <c r="C24" s="154"/>
      <c r="D24" s="154"/>
      <c r="E24" s="154"/>
      <c r="F24" s="94"/>
    </row>
    <row r="25" spans="1:6" ht="15" customHeight="1">
      <c r="A25" s="9"/>
      <c r="B25" s="99"/>
      <c r="C25" s="154"/>
      <c r="D25" s="154"/>
      <c r="E25" s="154"/>
      <c r="F25" s="94"/>
    </row>
    <row r="26" spans="1:6" ht="18">
      <c r="A26" s="9"/>
      <c r="B26" s="95"/>
      <c r="C26" s="92"/>
      <c r="D26" s="92"/>
      <c r="E26" s="92"/>
      <c r="F26" s="136"/>
    </row>
    <row r="27" spans="2:5" ht="9.75" customHeight="1">
      <c r="B27" s="129"/>
      <c r="C27" s="129"/>
      <c r="D27" s="129"/>
      <c r="E27" s="129"/>
    </row>
    <row r="28" spans="2:6" ht="12.75">
      <c r="B28" s="137"/>
      <c r="C28" s="138"/>
      <c r="D28" s="138"/>
      <c r="E28" s="138"/>
      <c r="F28" s="93"/>
    </row>
    <row r="29" spans="2:6" ht="15">
      <c r="B29" s="139"/>
      <c r="C29" s="228" t="s">
        <v>11</v>
      </c>
      <c r="D29" s="228"/>
      <c r="E29" s="183" t="s">
        <v>158</v>
      </c>
      <c r="F29" s="94"/>
    </row>
    <row r="30" spans="2:6" ht="12.75">
      <c r="B30" s="140"/>
      <c r="C30" s="141"/>
      <c r="D30" s="141"/>
      <c r="E30" s="141"/>
      <c r="F30" s="136"/>
    </row>
    <row r="31" spans="2:5" ht="12.75">
      <c r="B31" s="129"/>
      <c r="C31" s="129"/>
      <c r="D31" s="129"/>
      <c r="E31" s="129"/>
    </row>
    <row r="32" spans="2:5" ht="12.75">
      <c r="B32" s="129"/>
      <c r="C32" s="129"/>
      <c r="D32" s="129"/>
      <c r="E32" s="129"/>
    </row>
    <row r="33" spans="2:7" ht="22.5" customHeight="1">
      <c r="B33" s="129"/>
      <c r="C33" s="129"/>
      <c r="D33" s="129"/>
      <c r="E33" s="129"/>
      <c r="G33" s="19"/>
    </row>
    <row r="34" spans="2:7" ht="20.25" customHeight="1">
      <c r="B34" s="129"/>
      <c r="C34" s="129"/>
      <c r="D34" s="129"/>
      <c r="E34" s="129"/>
      <c r="G34" s="20"/>
    </row>
    <row r="35" spans="2:7" ht="31.5" customHeight="1">
      <c r="B35" s="129"/>
      <c r="C35" s="129"/>
      <c r="D35" s="129"/>
      <c r="E35" s="129"/>
      <c r="G35" s="21"/>
    </row>
    <row r="36" spans="2:7" ht="26.25" customHeight="1">
      <c r="B36" s="129"/>
      <c r="C36" s="129"/>
      <c r="D36" s="129"/>
      <c r="E36" s="129"/>
      <c r="G36" s="21"/>
    </row>
    <row r="37" spans="2:7" ht="24.75" customHeight="1">
      <c r="B37" s="129"/>
      <c r="C37" s="129"/>
      <c r="D37" s="129"/>
      <c r="E37" s="129"/>
      <c r="G37" s="21"/>
    </row>
    <row r="38" spans="2:7" ht="24.75" customHeight="1">
      <c r="B38" s="129"/>
      <c r="C38" s="129"/>
      <c r="D38" s="129"/>
      <c r="E38" s="129"/>
      <c r="G38" s="21"/>
    </row>
    <row r="39" spans="2:7" ht="20.25" customHeight="1">
      <c r="B39" s="58"/>
      <c r="C39" s="58"/>
      <c r="D39" s="58"/>
      <c r="E39" s="58"/>
      <c r="G39" s="21"/>
    </row>
    <row r="40" spans="2:7" ht="16.5" customHeight="1">
      <c r="B40" s="224"/>
      <c r="C40" s="224"/>
      <c r="D40" s="224"/>
      <c r="E40" s="224"/>
      <c r="G40" s="21"/>
    </row>
    <row r="41" spans="2:5" ht="15" customHeight="1">
      <c r="B41" s="6"/>
      <c r="C41" s="9"/>
      <c r="D41" s="6"/>
      <c r="E41" s="6"/>
    </row>
    <row r="42" spans="2:7" ht="7.5" customHeight="1">
      <c r="B42" s="6"/>
      <c r="C42" s="6"/>
      <c r="D42" s="6"/>
      <c r="E42" s="6"/>
      <c r="G42" s="21"/>
    </row>
    <row r="43" spans="2:7" ht="15" customHeight="1">
      <c r="B43" s="6"/>
      <c r="C43" s="9"/>
      <c r="D43" s="6"/>
      <c r="E43" s="6"/>
      <c r="G43" s="18"/>
    </row>
    <row r="44" spans="2:7" ht="7.5" customHeight="1">
      <c r="B44" s="6"/>
      <c r="C44" s="9"/>
      <c r="D44" s="6"/>
      <c r="E44" s="6"/>
      <c r="G44" s="22"/>
    </row>
    <row r="45" spans="2:7" ht="15" customHeight="1">
      <c r="B45" s="6"/>
      <c r="C45" s="6"/>
      <c r="D45" s="225"/>
      <c r="E45" s="225"/>
      <c r="G45" s="23"/>
    </row>
    <row r="46" spans="2:7" ht="15" customHeight="1">
      <c r="B46" s="6"/>
      <c r="C46" s="6"/>
      <c r="D46" s="225"/>
      <c r="E46" s="225"/>
      <c r="G46" s="21"/>
    </row>
    <row r="47" ht="12.75">
      <c r="G47" s="24"/>
    </row>
    <row r="51" ht="18">
      <c r="G51" s="25"/>
    </row>
    <row r="52" ht="15">
      <c r="G52" s="23"/>
    </row>
    <row r="53" ht="18">
      <c r="G53" s="25"/>
    </row>
    <row r="54" ht="15">
      <c r="G54" s="23"/>
    </row>
    <row r="55" spans="7:8" ht="12.75">
      <c r="G55" s="26"/>
      <c r="H55" s="26"/>
    </row>
    <row r="56" spans="7:8" ht="12.75">
      <c r="G56" s="26"/>
      <c r="H56" s="26"/>
    </row>
    <row r="57" spans="7:8" ht="12.75">
      <c r="G57" s="26"/>
      <c r="H57" s="26"/>
    </row>
    <row r="58" spans="7:8" ht="12.75">
      <c r="G58" s="26"/>
      <c r="H58" s="26"/>
    </row>
    <row r="59" spans="7:8" ht="12.75">
      <c r="G59" s="26"/>
      <c r="H59" s="26"/>
    </row>
    <row r="60" spans="7:8" ht="12.75">
      <c r="G60" s="27"/>
      <c r="H60" s="27"/>
    </row>
    <row r="61" spans="7:8" ht="12.75">
      <c r="G61" s="27"/>
      <c r="H61" s="27"/>
    </row>
    <row r="62" spans="7:8" ht="12.75">
      <c r="G62" s="27"/>
      <c r="H62" s="27"/>
    </row>
    <row r="63" spans="7:8" ht="12.75">
      <c r="G63" s="26"/>
      <c r="H63" s="26"/>
    </row>
    <row r="64" spans="7:8" ht="12.75">
      <c r="G64" s="26"/>
      <c r="H64" s="26"/>
    </row>
    <row r="65" spans="7:8" ht="12.75">
      <c r="G65" s="26"/>
      <c r="H65" s="26"/>
    </row>
    <row r="66" spans="7:8" ht="12.75">
      <c r="G66" s="26"/>
      <c r="H66" s="26"/>
    </row>
    <row r="67" spans="7:8" ht="12.75">
      <c r="G67" s="26"/>
      <c r="H67" s="26"/>
    </row>
    <row r="68" spans="7:8" ht="12.75">
      <c r="G68" s="26"/>
      <c r="H68" s="26"/>
    </row>
    <row r="69" spans="7:8" ht="12.75">
      <c r="G69" s="26"/>
      <c r="H69" s="26"/>
    </row>
    <row r="70" ht="15">
      <c r="G70" s="23"/>
    </row>
    <row r="71" ht="15">
      <c r="G71" s="23"/>
    </row>
    <row r="73" ht="18">
      <c r="G73" s="25"/>
    </row>
    <row r="74" ht="15">
      <c r="G74" s="23"/>
    </row>
    <row r="75" ht="15">
      <c r="G75" s="23"/>
    </row>
    <row r="76" ht="15">
      <c r="G76" s="23"/>
    </row>
    <row r="77" ht="15">
      <c r="G77" s="23"/>
    </row>
    <row r="78" ht="15.75">
      <c r="G78" s="28"/>
    </row>
    <row r="79" ht="15.75">
      <c r="G79" s="28"/>
    </row>
    <row r="80" ht="15.75">
      <c r="G80" s="28"/>
    </row>
    <row r="81" ht="15.75">
      <c r="G81" s="28"/>
    </row>
    <row r="82" ht="15.75">
      <c r="G82" s="28"/>
    </row>
    <row r="83" ht="15.75">
      <c r="G83" s="28"/>
    </row>
    <row r="84" ht="15.75">
      <c r="G84" s="28"/>
    </row>
    <row r="85" ht="15.75">
      <c r="G85" s="28"/>
    </row>
    <row r="86" ht="15.75">
      <c r="G86" s="28"/>
    </row>
    <row r="87" ht="15.75">
      <c r="G87" s="28"/>
    </row>
    <row r="88" ht="15.75">
      <c r="G88" s="28"/>
    </row>
    <row r="89" ht="15">
      <c r="G89" s="23"/>
    </row>
    <row r="90" ht="12.75">
      <c r="G90" s="29"/>
    </row>
    <row r="91" ht="15.75">
      <c r="G91" s="28"/>
    </row>
    <row r="92" ht="15.75">
      <c r="G92" s="28"/>
    </row>
    <row r="93" ht="15.75">
      <c r="G93" s="28"/>
    </row>
    <row r="94" ht="15.75">
      <c r="G94" s="28"/>
    </row>
    <row r="95" ht="15.75">
      <c r="G95" s="28"/>
    </row>
    <row r="96" ht="15">
      <c r="G96" s="23"/>
    </row>
    <row r="97" ht="15">
      <c r="G97" s="23"/>
    </row>
    <row r="98" ht="15">
      <c r="G98" s="23"/>
    </row>
    <row r="99" ht="18">
      <c r="G99" s="25"/>
    </row>
    <row r="100" ht="15">
      <c r="G100" s="23"/>
    </row>
    <row r="101" ht="15">
      <c r="G101" s="23"/>
    </row>
    <row r="102" ht="15">
      <c r="G102" s="23"/>
    </row>
    <row r="103" ht="12.75">
      <c r="G103" s="29"/>
    </row>
    <row r="104" ht="15">
      <c r="G104" s="23"/>
    </row>
    <row r="105" ht="12.75">
      <c r="G105" s="29"/>
    </row>
    <row r="106" ht="15">
      <c r="G106" s="23"/>
    </row>
    <row r="107" ht="15">
      <c r="G107" s="23"/>
    </row>
    <row r="108" ht="15">
      <c r="G108" s="23"/>
    </row>
    <row r="109" ht="15">
      <c r="G109" s="23"/>
    </row>
    <row r="110" ht="15">
      <c r="G110" s="23"/>
    </row>
    <row r="111" ht="15">
      <c r="G111" s="23"/>
    </row>
    <row r="112" ht="18">
      <c r="G112" s="25"/>
    </row>
    <row r="113" ht="15">
      <c r="G113" s="23"/>
    </row>
    <row r="114" ht="15">
      <c r="G114" s="23"/>
    </row>
    <row r="115" ht="15">
      <c r="G115" s="23"/>
    </row>
    <row r="116" ht="15">
      <c r="G116" s="23"/>
    </row>
    <row r="117" ht="18">
      <c r="G117" s="25"/>
    </row>
    <row r="118" ht="15">
      <c r="G118" s="23"/>
    </row>
    <row r="119" ht="15">
      <c r="G119" s="23"/>
    </row>
    <row r="120" ht="15">
      <c r="G120" s="23"/>
    </row>
    <row r="121" ht="15">
      <c r="G121" s="23"/>
    </row>
    <row r="122" ht="15">
      <c r="G122" s="23"/>
    </row>
    <row r="123" ht="15">
      <c r="G123" s="23"/>
    </row>
    <row r="124" ht="15">
      <c r="G124" s="23"/>
    </row>
    <row r="125" ht="15">
      <c r="G125" s="23"/>
    </row>
    <row r="126" ht="15">
      <c r="G126" s="23"/>
    </row>
    <row r="127" ht="15">
      <c r="G127" s="23"/>
    </row>
    <row r="128" ht="15">
      <c r="G128" s="23"/>
    </row>
    <row r="129" ht="15">
      <c r="G129" s="23"/>
    </row>
    <row r="130" ht="15">
      <c r="G130" s="23"/>
    </row>
    <row r="131" ht="15">
      <c r="G131" s="23"/>
    </row>
    <row r="132" ht="15">
      <c r="G132" s="23"/>
    </row>
    <row r="133" ht="15">
      <c r="G133" s="23"/>
    </row>
    <row r="134" ht="15">
      <c r="G134" s="23"/>
    </row>
    <row r="135" ht="15">
      <c r="G135" s="23"/>
    </row>
    <row r="136" ht="18">
      <c r="G136" s="25"/>
    </row>
    <row r="137" ht="15">
      <c r="G137" s="23"/>
    </row>
    <row r="138" ht="15">
      <c r="G138" s="23"/>
    </row>
    <row r="139" ht="15">
      <c r="G139" s="23"/>
    </row>
    <row r="140" ht="15">
      <c r="G140" s="23"/>
    </row>
    <row r="141" ht="15">
      <c r="G141" s="23"/>
    </row>
    <row r="142" ht="15.75">
      <c r="G142" s="30"/>
    </row>
    <row r="143" ht="15">
      <c r="G143" s="23"/>
    </row>
    <row r="144" ht="15">
      <c r="G144" s="23"/>
    </row>
    <row r="145" ht="15">
      <c r="G145" s="23"/>
    </row>
    <row r="146" ht="15.75">
      <c r="G146" s="30"/>
    </row>
    <row r="147" ht="15">
      <c r="G147" s="23"/>
    </row>
    <row r="148" ht="15">
      <c r="G148" s="23"/>
    </row>
    <row r="149" ht="15">
      <c r="G149" s="23"/>
    </row>
    <row r="150" ht="15">
      <c r="G150" s="23"/>
    </row>
    <row r="151" ht="15">
      <c r="G151" s="23"/>
    </row>
    <row r="152" ht="15.75">
      <c r="G152" s="30"/>
    </row>
    <row r="153" spans="7:13" ht="15.75">
      <c r="G153" s="31"/>
      <c r="H153" s="32"/>
      <c r="I153" s="32"/>
      <c r="J153" s="32"/>
      <c r="K153" s="32"/>
      <c r="L153" s="32"/>
      <c r="M153" s="32"/>
    </row>
    <row r="154" spans="7:13" ht="15">
      <c r="G154" s="34"/>
      <c r="H154" s="35"/>
      <c r="I154" s="36"/>
      <c r="J154" s="36"/>
      <c r="K154" s="36"/>
      <c r="L154" s="35"/>
      <c r="M154" s="36"/>
    </row>
    <row r="155" spans="7:13" ht="45.75" customHeight="1">
      <c r="G155" s="219"/>
      <c r="H155" s="38"/>
      <c r="I155" s="38"/>
      <c r="J155" s="38"/>
      <c r="K155" s="38"/>
      <c r="L155" s="38"/>
      <c r="M155" s="38"/>
    </row>
    <row r="156" spans="7:13" ht="14.25">
      <c r="G156" s="220"/>
      <c r="H156" s="39"/>
      <c r="I156" s="39"/>
      <c r="J156" s="39"/>
      <c r="K156" s="39"/>
      <c r="L156" s="39"/>
      <c r="M156" s="39"/>
    </row>
    <row r="157" spans="7:13" ht="15">
      <c r="G157" s="37"/>
      <c r="H157" s="38"/>
      <c r="I157" s="38"/>
      <c r="J157" s="38"/>
      <c r="K157" s="38"/>
      <c r="L157" s="38"/>
      <c r="M157" s="217"/>
    </row>
    <row r="158" spans="7:13" ht="15">
      <c r="G158" s="34"/>
      <c r="H158" s="36"/>
      <c r="I158" s="36"/>
      <c r="J158" s="36"/>
      <c r="K158" s="36"/>
      <c r="L158" s="36"/>
      <c r="M158" s="218"/>
    </row>
    <row r="159" spans="7:13" ht="30.75" customHeight="1">
      <c r="G159" s="219"/>
      <c r="H159" s="38"/>
      <c r="I159" s="38"/>
      <c r="J159" s="38"/>
      <c r="K159" s="38"/>
      <c r="L159" s="38"/>
      <c r="M159" s="38"/>
    </row>
    <row r="160" spans="7:13" ht="14.25">
      <c r="G160" s="220"/>
      <c r="H160" s="36"/>
      <c r="I160" s="36"/>
      <c r="J160" s="36"/>
      <c r="K160" s="36"/>
      <c r="L160" s="36"/>
      <c r="M160" s="36"/>
    </row>
    <row r="161" spans="7:13" ht="15">
      <c r="G161" s="37"/>
      <c r="H161" s="38"/>
      <c r="I161" s="38"/>
      <c r="J161" s="38"/>
      <c r="K161" s="38"/>
      <c r="L161" s="38"/>
      <c r="M161" s="38"/>
    </row>
    <row r="162" spans="7:13" ht="15">
      <c r="G162" s="34"/>
      <c r="H162" s="36"/>
      <c r="I162" s="36"/>
      <c r="J162" s="36"/>
      <c r="K162" s="36"/>
      <c r="L162" s="36"/>
      <c r="M162" s="36"/>
    </row>
    <row r="163" spans="7:13" ht="15">
      <c r="G163" s="37"/>
      <c r="H163" s="38"/>
      <c r="I163" s="38"/>
      <c r="J163" s="38"/>
      <c r="K163" s="38"/>
      <c r="L163" s="38"/>
      <c r="M163" s="217"/>
    </row>
    <row r="164" spans="7:13" ht="15">
      <c r="G164" s="37"/>
      <c r="H164" s="38"/>
      <c r="I164" s="38"/>
      <c r="J164" s="38"/>
      <c r="K164" s="38"/>
      <c r="L164" s="38"/>
      <c r="M164" s="221"/>
    </row>
    <row r="165" spans="7:13" ht="14.25">
      <c r="G165" s="33"/>
      <c r="H165" s="40"/>
      <c r="I165" s="40"/>
      <c r="J165" s="36"/>
      <c r="K165" s="40"/>
      <c r="L165" s="40"/>
      <c r="M165" s="218"/>
    </row>
    <row r="166" ht="15">
      <c r="G166" s="23"/>
    </row>
    <row r="167" ht="12.75">
      <c r="G167" s="29"/>
    </row>
    <row r="168" ht="15">
      <c r="G168" s="23"/>
    </row>
    <row r="169" ht="15">
      <c r="G169" s="23"/>
    </row>
    <row r="170" ht="15">
      <c r="G170" s="23"/>
    </row>
    <row r="171" ht="15">
      <c r="G171" s="23"/>
    </row>
    <row r="172" ht="12.75">
      <c r="G172" s="29"/>
    </row>
    <row r="173" ht="15">
      <c r="G173" s="23"/>
    </row>
    <row r="174" ht="15">
      <c r="G174" s="23"/>
    </row>
    <row r="175" ht="15">
      <c r="G175" s="23"/>
    </row>
    <row r="176" ht="15.75">
      <c r="G176" s="30"/>
    </row>
    <row r="177" ht="15">
      <c r="G177" s="23"/>
    </row>
    <row r="178" ht="15">
      <c r="G178" s="23"/>
    </row>
    <row r="179" ht="15">
      <c r="G179" s="23"/>
    </row>
    <row r="180" ht="15">
      <c r="G180" s="23"/>
    </row>
    <row r="181" ht="15">
      <c r="G181" s="23"/>
    </row>
    <row r="182" ht="15">
      <c r="G182" s="23"/>
    </row>
    <row r="183" ht="15">
      <c r="G183" s="23"/>
    </row>
    <row r="184" ht="15">
      <c r="G184" s="23"/>
    </row>
    <row r="185" ht="15">
      <c r="G185" s="23"/>
    </row>
    <row r="186" ht="15">
      <c r="G186" s="23"/>
    </row>
    <row r="187" ht="15">
      <c r="G187" s="23"/>
    </row>
    <row r="188" ht="15.75">
      <c r="G188" s="21"/>
    </row>
    <row r="189" ht="12.75">
      <c r="G189" s="24"/>
    </row>
    <row r="191" ht="12.75">
      <c r="G191" s="41"/>
    </row>
    <row r="193" ht="15">
      <c r="G193" s="23"/>
    </row>
    <row r="194" ht="15">
      <c r="G194" s="23"/>
    </row>
    <row r="195" ht="15">
      <c r="G195" s="23"/>
    </row>
    <row r="196" ht="15">
      <c r="G196" s="23"/>
    </row>
    <row r="197" ht="15">
      <c r="G197" s="23"/>
    </row>
    <row r="198" ht="15">
      <c r="G198" s="23"/>
    </row>
    <row r="199" ht="15">
      <c r="G199" s="23"/>
    </row>
    <row r="200" ht="15">
      <c r="G200" s="23"/>
    </row>
    <row r="201" ht="15">
      <c r="G201" s="23"/>
    </row>
    <row r="202" ht="15">
      <c r="G202" s="23"/>
    </row>
    <row r="203" ht="15">
      <c r="G203" s="23"/>
    </row>
    <row r="204" ht="18">
      <c r="G204" s="25"/>
    </row>
    <row r="205" ht="15.75">
      <c r="G205" s="28"/>
    </row>
    <row r="206" ht="15.75">
      <c r="G206" s="28"/>
    </row>
    <row r="207" ht="15.75">
      <c r="G207" s="28"/>
    </row>
    <row r="208" ht="15.75">
      <c r="G208" s="28"/>
    </row>
    <row r="209" ht="15.75">
      <c r="G209" s="28"/>
    </row>
    <row r="210" ht="15.75">
      <c r="G210" s="28"/>
    </row>
    <row r="211" ht="15.75">
      <c r="G211" s="28"/>
    </row>
    <row r="212" ht="15.75">
      <c r="G212" s="28"/>
    </row>
    <row r="213" ht="15.75">
      <c r="G213" s="28"/>
    </row>
    <row r="214" ht="15.75">
      <c r="G214" s="28"/>
    </row>
    <row r="215" ht="15.75">
      <c r="G215" s="28"/>
    </row>
    <row r="216" ht="15.75">
      <c r="G216" s="28"/>
    </row>
    <row r="217" ht="15.75">
      <c r="G217" s="28"/>
    </row>
    <row r="218" ht="15.75">
      <c r="G218" s="28"/>
    </row>
    <row r="219" ht="15.75">
      <c r="G219" s="28"/>
    </row>
    <row r="220" ht="15">
      <c r="G220" s="23"/>
    </row>
    <row r="221" ht="18">
      <c r="G221" s="25"/>
    </row>
    <row r="222" ht="15">
      <c r="G222" s="23"/>
    </row>
    <row r="223" ht="15">
      <c r="G223" s="23"/>
    </row>
    <row r="224" ht="15">
      <c r="G224" s="23"/>
    </row>
    <row r="225" ht="15.75">
      <c r="G225" s="21"/>
    </row>
    <row r="226" ht="12.75">
      <c r="G226" s="24"/>
    </row>
    <row r="228" ht="12.75">
      <c r="G228" s="41"/>
    </row>
    <row r="230" ht="15">
      <c r="G230" s="23"/>
    </row>
    <row r="231" ht="15">
      <c r="G231" s="23"/>
    </row>
    <row r="232" ht="15">
      <c r="G232" s="23"/>
    </row>
    <row r="233" ht="15">
      <c r="G233" s="23"/>
    </row>
    <row r="234" ht="15">
      <c r="G234" s="23"/>
    </row>
    <row r="235" ht="15">
      <c r="G235" s="23"/>
    </row>
    <row r="236" ht="15">
      <c r="G236" s="23"/>
    </row>
    <row r="237" ht="15">
      <c r="G237" s="23"/>
    </row>
    <row r="238" ht="15">
      <c r="G238" s="23"/>
    </row>
    <row r="239" ht="15">
      <c r="G239" s="23"/>
    </row>
    <row r="240" ht="15">
      <c r="G240" s="23"/>
    </row>
    <row r="241" ht="15">
      <c r="G241" s="23"/>
    </row>
    <row r="242" ht="15">
      <c r="G242" s="23"/>
    </row>
    <row r="243" ht="15">
      <c r="G243" s="23"/>
    </row>
    <row r="244" ht="15">
      <c r="G244" s="23"/>
    </row>
    <row r="245" ht="15">
      <c r="G245" s="23"/>
    </row>
    <row r="246" ht="15">
      <c r="G246" s="23"/>
    </row>
    <row r="247" ht="15">
      <c r="G247" s="23"/>
    </row>
    <row r="248" ht="15">
      <c r="G248" s="23"/>
    </row>
    <row r="250" ht="15">
      <c r="G250" s="23"/>
    </row>
    <row r="251" ht="15">
      <c r="G251" s="23"/>
    </row>
    <row r="252" ht="15">
      <c r="G252" s="23"/>
    </row>
    <row r="253" ht="15">
      <c r="G253" s="23"/>
    </row>
    <row r="254" ht="15">
      <c r="G254" s="23"/>
    </row>
    <row r="255" ht="15">
      <c r="G255" s="23"/>
    </row>
    <row r="256" ht="15">
      <c r="G256" s="23"/>
    </row>
    <row r="257" ht="15">
      <c r="G257" s="23"/>
    </row>
    <row r="258" ht="15">
      <c r="G258" s="23"/>
    </row>
    <row r="259" ht="15">
      <c r="G259" s="23"/>
    </row>
    <row r="260" ht="15">
      <c r="G260" s="23"/>
    </row>
    <row r="261" ht="18">
      <c r="G261" s="25"/>
    </row>
    <row r="262" ht="15">
      <c r="G262" s="23"/>
    </row>
    <row r="263" ht="15">
      <c r="G263" s="23"/>
    </row>
    <row r="264" ht="15">
      <c r="G264" s="23"/>
    </row>
    <row r="265" ht="15">
      <c r="G265" s="23"/>
    </row>
    <row r="266" ht="18">
      <c r="G266" s="25"/>
    </row>
    <row r="267" ht="15">
      <c r="G267" s="23"/>
    </row>
    <row r="268" ht="15">
      <c r="G268" s="23"/>
    </row>
    <row r="269" ht="15">
      <c r="G269" s="23"/>
    </row>
    <row r="270" ht="12.75">
      <c r="G270" s="29"/>
    </row>
    <row r="271" ht="15">
      <c r="G271" s="23"/>
    </row>
    <row r="272" ht="15">
      <c r="G272" s="23"/>
    </row>
    <row r="273" ht="15">
      <c r="G273" s="23"/>
    </row>
    <row r="274" ht="18">
      <c r="G274" s="25"/>
    </row>
    <row r="275" ht="15">
      <c r="G275" s="23"/>
    </row>
    <row r="276" ht="15">
      <c r="G276" s="23"/>
    </row>
    <row r="277" ht="15">
      <c r="G277" s="23"/>
    </row>
    <row r="278" ht="15">
      <c r="G278" s="23"/>
    </row>
    <row r="279" ht="15">
      <c r="G279" s="23"/>
    </row>
    <row r="280" ht="15">
      <c r="G280" s="23"/>
    </row>
    <row r="281" ht="15">
      <c r="G281" s="23"/>
    </row>
    <row r="282" ht="15">
      <c r="G282" s="23"/>
    </row>
    <row r="283" ht="15">
      <c r="G283" s="22"/>
    </row>
    <row r="284" ht="15">
      <c r="G284" s="22"/>
    </row>
    <row r="285" ht="15">
      <c r="G285" s="22"/>
    </row>
    <row r="287" ht="18">
      <c r="G287" s="25"/>
    </row>
    <row r="288" ht="15">
      <c r="G288" s="23"/>
    </row>
    <row r="289" ht="15">
      <c r="G289" s="23"/>
    </row>
    <row r="290" ht="15">
      <c r="G290" s="23"/>
    </row>
    <row r="291" ht="15.75">
      <c r="G291" s="30"/>
    </row>
    <row r="292" spans="7:11" ht="15.75">
      <c r="G292" s="42"/>
      <c r="H292" s="43"/>
      <c r="I292" s="44"/>
      <c r="J292" s="44"/>
      <c r="K292" s="44"/>
    </row>
    <row r="293" spans="7:11" ht="15.75">
      <c r="G293" s="45"/>
      <c r="H293" s="46"/>
      <c r="I293" s="46"/>
      <c r="J293" s="46"/>
      <c r="K293" s="46"/>
    </row>
    <row r="294" spans="7:11" ht="15.75">
      <c r="G294" s="45"/>
      <c r="H294" s="46"/>
      <c r="I294" s="46"/>
      <c r="J294" s="46"/>
      <c r="K294" s="46"/>
    </row>
    <row r="295" spans="7:11" ht="15.75">
      <c r="G295" s="45"/>
      <c r="H295" s="47"/>
      <c r="I295" s="47"/>
      <c r="J295" s="47"/>
      <c r="K295" s="47"/>
    </row>
    <row r="296" ht="14.25">
      <c r="G296" s="48"/>
    </row>
    <row r="298" ht="18">
      <c r="G298" s="25"/>
    </row>
    <row r="299" ht="15.75">
      <c r="G299" s="21"/>
    </row>
    <row r="300" spans="7:12" ht="15.75">
      <c r="G300" s="222"/>
      <c r="H300" s="222"/>
      <c r="I300" s="222"/>
      <c r="J300" s="21"/>
      <c r="K300" s="21"/>
      <c r="L300" s="21"/>
    </row>
    <row r="301" spans="7:12" ht="15">
      <c r="G301" s="222"/>
      <c r="H301" s="222"/>
      <c r="I301" s="222"/>
      <c r="J301" s="222"/>
      <c r="K301" s="222"/>
      <c r="L301" s="222"/>
    </row>
    <row r="302" spans="7:12" ht="15.75">
      <c r="G302" s="222"/>
      <c r="H302" s="222"/>
      <c r="I302" s="222"/>
      <c r="J302" s="222"/>
      <c r="K302" s="21"/>
      <c r="L302" s="21"/>
    </row>
    <row r="303" spans="7:12" ht="15.75">
      <c r="G303" s="21"/>
      <c r="H303" s="21"/>
      <c r="I303" s="21"/>
      <c r="J303" s="21"/>
      <c r="K303" s="21"/>
      <c r="L303" s="21"/>
    </row>
    <row r="304" spans="7:12" ht="15.75">
      <c r="G304" s="21"/>
      <c r="H304" s="21"/>
      <c r="I304" s="21"/>
      <c r="J304" s="21"/>
      <c r="K304" s="21"/>
      <c r="L304" s="21"/>
    </row>
    <row r="305" spans="7:12" ht="15.75">
      <c r="G305" s="21"/>
      <c r="H305" s="21"/>
      <c r="I305" s="21"/>
      <c r="J305" s="21"/>
      <c r="K305" s="21"/>
      <c r="L305" s="21"/>
    </row>
    <row r="306" spans="7:12" ht="15.75">
      <c r="G306" s="49"/>
      <c r="H306" s="214"/>
      <c r="I306" s="215"/>
      <c r="J306" s="216"/>
      <c r="K306" s="50"/>
      <c r="L306" s="51"/>
    </row>
    <row r="307" spans="7:12" ht="12.75">
      <c r="G307" s="52"/>
      <c r="H307" s="53"/>
      <c r="I307" s="53"/>
      <c r="J307" s="53"/>
      <c r="K307" s="53"/>
      <c r="L307" s="53"/>
    </row>
    <row r="308" spans="7:12" ht="12.75">
      <c r="G308" s="54"/>
      <c r="H308" s="53"/>
      <c r="I308" s="53"/>
      <c r="J308" s="53"/>
      <c r="K308" s="53"/>
      <c r="L308" s="53"/>
    </row>
    <row r="309" spans="7:12" ht="12.75">
      <c r="G309" s="52"/>
      <c r="H309" s="53"/>
      <c r="I309" s="53"/>
      <c r="J309" s="53"/>
      <c r="K309" s="53"/>
      <c r="L309" s="53"/>
    </row>
    <row r="310" spans="7:12" ht="12.75">
      <c r="G310" s="52"/>
      <c r="H310" s="53"/>
      <c r="I310" s="53"/>
      <c r="J310" s="53"/>
      <c r="K310" s="53"/>
      <c r="L310" s="53"/>
    </row>
    <row r="311" spans="7:12" ht="12.75">
      <c r="G311" s="52"/>
      <c r="H311" s="53"/>
      <c r="I311" s="53"/>
      <c r="J311" s="53"/>
      <c r="K311" s="53"/>
      <c r="L311" s="53"/>
    </row>
    <row r="312" spans="7:12" ht="12.75">
      <c r="G312" s="52"/>
      <c r="H312" s="53"/>
      <c r="I312" s="53"/>
      <c r="J312" s="53"/>
      <c r="K312" s="53"/>
      <c r="L312" s="53"/>
    </row>
    <row r="313" spans="7:12" ht="12.75">
      <c r="G313" s="54"/>
      <c r="H313" s="53"/>
      <c r="I313" s="53"/>
      <c r="J313" s="53"/>
      <c r="K313" s="53"/>
      <c r="L313" s="53"/>
    </row>
    <row r="314" spans="7:12" ht="12.75">
      <c r="G314" s="52"/>
      <c r="H314" s="53"/>
      <c r="I314" s="53"/>
      <c r="J314" s="53"/>
      <c r="K314" s="53"/>
      <c r="L314" s="53"/>
    </row>
    <row r="315" spans="7:12" ht="12.75">
      <c r="G315" s="52"/>
      <c r="H315" s="53"/>
      <c r="I315" s="53"/>
      <c r="J315" s="53"/>
      <c r="K315" s="53"/>
      <c r="L315" s="53"/>
    </row>
    <row r="316" spans="7:12" ht="12.75">
      <c r="G316" s="52"/>
      <c r="H316" s="53"/>
      <c r="I316" s="53"/>
      <c r="J316" s="53"/>
      <c r="K316" s="53"/>
      <c r="L316" s="53"/>
    </row>
    <row r="317" spans="7:12" ht="12.75">
      <c r="G317" s="52"/>
      <c r="H317" s="53"/>
      <c r="I317" s="53"/>
      <c r="J317" s="53"/>
      <c r="K317" s="53"/>
      <c r="L317" s="53"/>
    </row>
    <row r="318" spans="7:12" ht="12.75">
      <c r="G318" s="52"/>
      <c r="H318" s="53"/>
      <c r="I318" s="53"/>
      <c r="J318" s="53"/>
      <c r="K318" s="53"/>
      <c r="L318" s="53"/>
    </row>
    <row r="319" spans="7:12" ht="12.75">
      <c r="G319" s="52"/>
      <c r="H319" s="53"/>
      <c r="I319" s="53"/>
      <c r="J319" s="53"/>
      <c r="K319" s="53"/>
      <c r="L319" s="53"/>
    </row>
    <row r="320" spans="7:12" ht="12.75">
      <c r="G320" s="52"/>
      <c r="H320" s="53"/>
      <c r="I320" s="53"/>
      <c r="J320" s="53"/>
      <c r="K320" s="53"/>
      <c r="L320" s="53"/>
    </row>
    <row r="321" spans="7:12" ht="12.75">
      <c r="G321" s="52"/>
      <c r="H321" s="53"/>
      <c r="I321" s="53"/>
      <c r="J321" s="53"/>
      <c r="K321" s="53"/>
      <c r="L321" s="53"/>
    </row>
    <row r="322" spans="7:12" ht="12.75">
      <c r="G322" s="54"/>
      <c r="H322" s="53"/>
      <c r="I322" s="53"/>
      <c r="J322" s="53"/>
      <c r="K322" s="53"/>
      <c r="L322" s="53"/>
    </row>
    <row r="323" spans="7:12" ht="12.75">
      <c r="G323" s="52"/>
      <c r="H323" s="53"/>
      <c r="I323" s="53"/>
      <c r="J323" s="53"/>
      <c r="K323" s="53"/>
      <c r="L323" s="53"/>
    </row>
    <row r="324" spans="7:12" ht="12.75">
      <c r="G324" s="52"/>
      <c r="H324" s="53"/>
      <c r="I324" s="53"/>
      <c r="J324" s="53"/>
      <c r="K324" s="53"/>
      <c r="L324" s="53"/>
    </row>
    <row r="325" spans="7:12" ht="12.75">
      <c r="G325" s="52"/>
      <c r="H325" s="53"/>
      <c r="I325" s="53"/>
      <c r="J325" s="53"/>
      <c r="K325" s="53"/>
      <c r="L325" s="53"/>
    </row>
    <row r="326" spans="7:12" ht="12.75">
      <c r="G326" s="52"/>
      <c r="H326" s="53"/>
      <c r="I326" s="53"/>
      <c r="J326" s="53"/>
      <c r="K326" s="53"/>
      <c r="L326" s="53"/>
    </row>
    <row r="327" spans="7:12" ht="12.75">
      <c r="G327" s="52"/>
      <c r="H327" s="53"/>
      <c r="I327" s="53"/>
      <c r="J327" s="53"/>
      <c r="K327" s="53"/>
      <c r="L327" s="53"/>
    </row>
    <row r="328" spans="7:12" ht="12.75">
      <c r="G328" s="52"/>
      <c r="H328" s="53"/>
      <c r="I328" s="53"/>
      <c r="J328" s="53"/>
      <c r="K328" s="53"/>
      <c r="L328" s="53"/>
    </row>
    <row r="329" spans="7:12" ht="12.75">
      <c r="G329" s="54"/>
      <c r="H329" s="53"/>
      <c r="I329" s="53"/>
      <c r="J329" s="53"/>
      <c r="K329" s="53"/>
      <c r="L329" s="53"/>
    </row>
    <row r="330" spans="7:12" ht="12.75">
      <c r="G330" s="52"/>
      <c r="H330" s="53"/>
      <c r="I330" s="53"/>
      <c r="J330" s="53"/>
      <c r="K330" s="53"/>
      <c r="L330" s="53"/>
    </row>
    <row r="331" spans="7:12" ht="12.75">
      <c r="G331" s="52"/>
      <c r="H331" s="53"/>
      <c r="I331" s="53"/>
      <c r="J331" s="53"/>
      <c r="K331" s="53"/>
      <c r="L331" s="53"/>
    </row>
    <row r="332" spans="7:12" ht="15.75">
      <c r="G332" s="52"/>
      <c r="H332" s="53"/>
      <c r="I332" s="51"/>
      <c r="J332" s="55"/>
      <c r="K332" s="52"/>
      <c r="L332" s="53"/>
    </row>
    <row r="333" spans="7:12" ht="15.75">
      <c r="G333" s="52"/>
      <c r="H333" s="53"/>
      <c r="I333" s="51"/>
      <c r="J333" s="55"/>
      <c r="K333" s="52"/>
      <c r="L333" s="53"/>
    </row>
    <row r="334" spans="7:12" ht="15.75">
      <c r="G334" s="54"/>
      <c r="H334" s="53"/>
      <c r="I334" s="51"/>
      <c r="J334" s="55"/>
      <c r="K334" s="52"/>
      <c r="L334" s="53"/>
    </row>
    <row r="335" spans="7:12" ht="15.75">
      <c r="G335" s="52"/>
      <c r="H335" s="53"/>
      <c r="I335" s="51"/>
      <c r="J335" s="55"/>
      <c r="K335" s="52"/>
      <c r="L335" s="53"/>
    </row>
    <row r="336" spans="7:12" ht="15.75">
      <c r="G336" s="52"/>
      <c r="H336" s="53"/>
      <c r="I336" s="51"/>
      <c r="J336" s="55"/>
      <c r="K336" s="52"/>
      <c r="L336" s="53"/>
    </row>
    <row r="337" spans="7:12" ht="15.75">
      <c r="G337" s="52"/>
      <c r="H337" s="51"/>
      <c r="I337" s="55"/>
      <c r="J337" s="55"/>
      <c r="K337" s="55"/>
      <c r="L337" s="52"/>
    </row>
    <row r="338" spans="7:12" ht="15.75">
      <c r="G338" s="52"/>
      <c r="H338" s="51"/>
      <c r="I338" s="55"/>
      <c r="J338" s="55"/>
      <c r="K338" s="55"/>
      <c r="L338" s="52"/>
    </row>
    <row r="339" spans="7:12" ht="15.75">
      <c r="G339" s="52"/>
      <c r="H339" s="51"/>
      <c r="I339" s="55"/>
      <c r="J339" s="55"/>
      <c r="K339" s="55"/>
      <c r="L339" s="52"/>
    </row>
    <row r="340" spans="7:12" ht="15.75">
      <c r="G340" s="52"/>
      <c r="H340" s="51"/>
      <c r="I340" s="55"/>
      <c r="J340" s="55"/>
      <c r="K340" s="55"/>
      <c r="L340" s="52"/>
    </row>
    <row r="341" spans="7:12" ht="15.75">
      <c r="G341" s="52"/>
      <c r="H341" s="51"/>
      <c r="I341" s="55"/>
      <c r="J341" s="55"/>
      <c r="K341" s="55"/>
      <c r="L341" s="52"/>
    </row>
    <row r="342" spans="7:12" ht="12.75">
      <c r="G342" s="52"/>
      <c r="H342" s="53"/>
      <c r="I342" s="53"/>
      <c r="J342" s="53"/>
      <c r="K342" s="53"/>
      <c r="L342" s="53"/>
    </row>
    <row r="343" spans="7:12" ht="12.75">
      <c r="G343" s="52"/>
      <c r="H343" s="53"/>
      <c r="I343" s="53"/>
      <c r="J343" s="53"/>
      <c r="K343" s="53"/>
      <c r="L343" s="53"/>
    </row>
    <row r="344" spans="7:12" ht="13.5" thickBot="1">
      <c r="G344" s="54"/>
      <c r="H344" s="53"/>
      <c r="I344" s="53"/>
      <c r="J344" s="53"/>
      <c r="K344" s="53"/>
      <c r="L344" s="56"/>
    </row>
    <row r="345" ht="16.5" thickTop="1">
      <c r="G345" s="21"/>
    </row>
    <row r="348" ht="12.75">
      <c r="G348" s="29"/>
    </row>
    <row r="349" ht="12.75">
      <c r="G349" s="29"/>
    </row>
    <row r="350" ht="12.75">
      <c r="G350" s="29"/>
    </row>
  </sheetData>
  <sheetProtection/>
  <mergeCells count="21">
    <mergeCell ref="B2:D2"/>
    <mergeCell ref="C14:E14"/>
    <mergeCell ref="C12:E12"/>
    <mergeCell ref="C17:E17"/>
    <mergeCell ref="C4:E4"/>
    <mergeCell ref="C6:E6"/>
    <mergeCell ref="C9:E9"/>
    <mergeCell ref="H306:J306"/>
    <mergeCell ref="M157:M158"/>
    <mergeCell ref="G159:G160"/>
    <mergeCell ref="M163:M165"/>
    <mergeCell ref="G300:I300"/>
    <mergeCell ref="G301:L301"/>
    <mergeCell ref="G302:J302"/>
    <mergeCell ref="D45:E46"/>
    <mergeCell ref="G155:G156"/>
    <mergeCell ref="B40:E40"/>
    <mergeCell ref="C7:E7"/>
    <mergeCell ref="C10:E10"/>
    <mergeCell ref="C13:E13"/>
    <mergeCell ref="C29:D29"/>
  </mergeCells>
  <printOptions/>
  <pageMargins left="0.75" right="0.62" top="1" bottom="1" header="0.5" footer="0.5"/>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O347"/>
  <sheetViews>
    <sheetView showGridLines="0" zoomScale="75" zoomScaleNormal="75" zoomScaleSheetLayoutView="75" zoomScalePageLayoutView="0" workbookViewId="0" topLeftCell="B1">
      <selection activeCell="J2" sqref="J2"/>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40.7109375" style="0" customWidth="1"/>
    <col min="8" max="11" width="20.7109375" style="0" customWidth="1"/>
    <col min="12" max="13" width="2.7109375" style="0" customWidth="1"/>
  </cols>
  <sheetData>
    <row r="1" ht="24.75" customHeight="1"/>
    <row r="2" spans="2:10" ht="34.5" customHeight="1">
      <c r="B2" s="229" t="s">
        <v>139</v>
      </c>
      <c r="C2" s="229"/>
      <c r="D2" s="229"/>
      <c r="E2" s="229"/>
      <c r="F2" s="229"/>
      <c r="G2" s="229"/>
      <c r="H2" s="229"/>
      <c r="J2" s="101"/>
    </row>
    <row r="3" spans="2:12" ht="9.75" customHeight="1">
      <c r="B3" s="190"/>
      <c r="C3" s="102"/>
      <c r="D3" s="102"/>
      <c r="E3" s="102"/>
      <c r="F3" s="102"/>
      <c r="G3" s="102"/>
      <c r="H3" s="102"/>
      <c r="I3" s="185"/>
      <c r="J3" s="130"/>
      <c r="K3" s="185"/>
      <c r="L3" s="93"/>
    </row>
    <row r="4" spans="2:12" ht="34.5" customHeight="1">
      <c r="B4" s="191"/>
      <c r="C4" s="81"/>
      <c r="D4" s="81"/>
      <c r="E4" s="243"/>
      <c r="F4" s="243"/>
      <c r="G4" s="243"/>
      <c r="H4" s="81"/>
      <c r="I4" s="97"/>
      <c r="J4" s="100"/>
      <c r="K4" s="97"/>
      <c r="L4" s="94"/>
    </row>
    <row r="5" spans="2:12" ht="19.5" customHeight="1">
      <c r="B5" s="191"/>
      <c r="C5" s="81"/>
      <c r="D5" s="81"/>
      <c r="E5" s="148"/>
      <c r="F5" s="233"/>
      <c r="G5" s="233"/>
      <c r="H5" s="233"/>
      <c r="I5" s="233"/>
      <c r="J5" s="100"/>
      <c r="K5" s="97"/>
      <c r="L5" s="94"/>
    </row>
    <row r="6" spans="2:12" ht="19.5" customHeight="1">
      <c r="B6" s="191"/>
      <c r="C6" s="81"/>
      <c r="D6" s="81"/>
      <c r="E6" s="148"/>
      <c r="F6" s="233"/>
      <c r="G6" s="233"/>
      <c r="H6" s="233"/>
      <c r="I6" s="233"/>
      <c r="J6" s="100"/>
      <c r="K6" s="97"/>
      <c r="L6" s="94"/>
    </row>
    <row r="7" spans="2:12" ht="19.5" customHeight="1">
      <c r="B7" s="191"/>
      <c r="C7" s="81"/>
      <c r="D7" s="81"/>
      <c r="E7" s="148"/>
      <c r="F7" s="233"/>
      <c r="G7" s="233"/>
      <c r="H7" s="233"/>
      <c r="I7" s="233"/>
      <c r="J7" s="100"/>
      <c r="K7" s="97"/>
      <c r="L7" s="94"/>
    </row>
    <row r="8" spans="2:12" ht="19.5" customHeight="1">
      <c r="B8" s="191"/>
      <c r="C8" s="81"/>
      <c r="D8" s="81"/>
      <c r="E8" s="148"/>
      <c r="F8" s="233"/>
      <c r="G8" s="233"/>
      <c r="H8" s="233"/>
      <c r="I8" s="233"/>
      <c r="J8" s="100"/>
      <c r="K8" s="97"/>
      <c r="L8" s="94"/>
    </row>
    <row r="9" spans="2:12" ht="19.5" customHeight="1">
      <c r="B9" s="191"/>
      <c r="C9" s="81"/>
      <c r="D9" s="81"/>
      <c r="E9" s="148"/>
      <c r="F9" s="233"/>
      <c r="G9" s="233"/>
      <c r="H9" s="233"/>
      <c r="I9" s="233"/>
      <c r="J9" s="100"/>
      <c r="K9" s="97"/>
      <c r="L9" s="94"/>
    </row>
    <row r="10" spans="2:12" ht="19.5" customHeight="1">
      <c r="B10" s="191"/>
      <c r="C10" s="81"/>
      <c r="D10" s="81"/>
      <c r="E10" s="148"/>
      <c r="F10" s="233"/>
      <c r="G10" s="233"/>
      <c r="H10" s="233"/>
      <c r="I10" s="233"/>
      <c r="J10" s="100"/>
      <c r="K10" s="97"/>
      <c r="L10" s="94"/>
    </row>
    <row r="11" spans="2:12" ht="19.5" customHeight="1">
      <c r="B11" s="191"/>
      <c r="C11" s="81"/>
      <c r="D11" s="81"/>
      <c r="E11" s="148"/>
      <c r="F11" s="233"/>
      <c r="G11" s="233"/>
      <c r="H11" s="233"/>
      <c r="I11" s="233"/>
      <c r="J11" s="100"/>
      <c r="K11" s="97"/>
      <c r="L11" s="94"/>
    </row>
    <row r="12" spans="2:12" ht="19.5" customHeight="1">
      <c r="B12" s="191"/>
      <c r="C12" s="81"/>
      <c r="D12" s="81"/>
      <c r="E12" s="148"/>
      <c r="F12" s="233"/>
      <c r="G12" s="233"/>
      <c r="H12" s="233"/>
      <c r="I12" s="233"/>
      <c r="J12" s="100"/>
      <c r="K12" s="97"/>
      <c r="L12" s="94"/>
    </row>
    <row r="13" spans="2:12" ht="19.5" customHeight="1">
      <c r="B13" s="191"/>
      <c r="C13" s="81"/>
      <c r="D13" s="81"/>
      <c r="E13" s="148"/>
      <c r="F13" s="233"/>
      <c r="G13" s="233"/>
      <c r="H13" s="233"/>
      <c r="I13" s="233"/>
      <c r="J13" s="100"/>
      <c r="K13" s="97"/>
      <c r="L13" s="94"/>
    </row>
    <row r="14" spans="2:12" ht="34.5" customHeight="1">
      <c r="B14" s="191"/>
      <c r="C14" s="81"/>
      <c r="D14" s="81"/>
      <c r="E14" s="143"/>
      <c r="F14" s="143"/>
      <c r="G14" s="143"/>
      <c r="H14" s="81"/>
      <c r="I14" s="97"/>
      <c r="J14" s="100"/>
      <c r="K14" s="97"/>
      <c r="L14" s="94"/>
    </row>
    <row r="15" spans="2:12" ht="34.5" customHeight="1">
      <c r="B15" s="191"/>
      <c r="C15" s="234" t="s">
        <v>111</v>
      </c>
      <c r="D15" s="234"/>
      <c r="E15" s="234"/>
      <c r="F15" s="234"/>
      <c r="G15" s="234"/>
      <c r="H15" s="234"/>
      <c r="I15" s="234"/>
      <c r="J15" s="234"/>
      <c r="K15" s="234"/>
      <c r="L15" s="94"/>
    </row>
    <row r="16" spans="1:12" ht="35.25" customHeight="1">
      <c r="A16" s="9"/>
      <c r="B16" s="111"/>
      <c r="C16" s="235" t="s">
        <v>129</v>
      </c>
      <c r="D16" s="236"/>
      <c r="E16" s="236"/>
      <c r="F16" s="236"/>
      <c r="G16" s="236"/>
      <c r="H16" s="237"/>
      <c r="I16" s="128" t="s">
        <v>115</v>
      </c>
      <c r="J16" s="128" t="s">
        <v>36</v>
      </c>
      <c r="K16" s="128" t="s">
        <v>35</v>
      </c>
      <c r="L16" s="94"/>
    </row>
    <row r="17" spans="1:12" ht="19.5" customHeight="1">
      <c r="A17" s="9"/>
      <c r="B17" s="111"/>
      <c r="C17" s="230" t="s">
        <v>161</v>
      </c>
      <c r="D17" s="241"/>
      <c r="E17" s="241"/>
      <c r="F17" s="241"/>
      <c r="G17" s="241"/>
      <c r="H17" s="242"/>
      <c r="I17" s="160">
        <v>4</v>
      </c>
      <c r="J17" s="162">
        <v>150000</v>
      </c>
      <c r="K17" s="201">
        <f aca="true" t="shared" si="0" ref="K17:K32">I17*J17</f>
        <v>600000</v>
      </c>
      <c r="L17" s="94"/>
    </row>
    <row r="18" spans="1:12" ht="19.5" customHeight="1">
      <c r="A18" s="9"/>
      <c r="B18" s="111"/>
      <c r="C18" s="230" t="s">
        <v>109</v>
      </c>
      <c r="D18" s="231"/>
      <c r="E18" s="231"/>
      <c r="F18" s="231"/>
      <c r="G18" s="231"/>
      <c r="H18" s="232"/>
      <c r="I18" s="160">
        <v>3</v>
      </c>
      <c r="J18" s="162">
        <v>75000</v>
      </c>
      <c r="K18" s="201">
        <f t="shared" si="0"/>
        <v>225000</v>
      </c>
      <c r="L18" s="94"/>
    </row>
    <row r="19" spans="1:12" ht="19.5" customHeight="1">
      <c r="A19" s="9"/>
      <c r="B19" s="108"/>
      <c r="C19" s="230" t="s">
        <v>110</v>
      </c>
      <c r="D19" s="231"/>
      <c r="E19" s="231"/>
      <c r="F19" s="231"/>
      <c r="G19" s="231"/>
      <c r="H19" s="232"/>
      <c r="I19" s="160">
        <v>1</v>
      </c>
      <c r="J19" s="162">
        <v>37000</v>
      </c>
      <c r="K19" s="201">
        <f t="shared" si="0"/>
        <v>37000</v>
      </c>
      <c r="L19" s="94"/>
    </row>
    <row r="20" spans="1:12" ht="19.5" customHeight="1">
      <c r="A20" s="9"/>
      <c r="B20" s="99"/>
      <c r="C20" s="230" t="s">
        <v>131</v>
      </c>
      <c r="D20" s="231"/>
      <c r="E20" s="231"/>
      <c r="F20" s="231"/>
      <c r="G20" s="231"/>
      <c r="H20" s="232"/>
      <c r="I20" s="160">
        <v>7</v>
      </c>
      <c r="J20" s="162">
        <v>1500</v>
      </c>
      <c r="K20" s="201">
        <f t="shared" si="0"/>
        <v>10500</v>
      </c>
      <c r="L20" s="94"/>
    </row>
    <row r="21" spans="1:12" ht="19.5" customHeight="1">
      <c r="A21" s="9"/>
      <c r="B21" s="99"/>
      <c r="C21" s="230" t="s">
        <v>130</v>
      </c>
      <c r="D21" s="231"/>
      <c r="E21" s="231"/>
      <c r="F21" s="231"/>
      <c r="G21" s="231"/>
      <c r="H21" s="232"/>
      <c r="I21" s="160">
        <v>1</v>
      </c>
      <c r="J21" s="162">
        <v>100000</v>
      </c>
      <c r="K21" s="201">
        <f t="shared" si="0"/>
        <v>100000</v>
      </c>
      <c r="L21" s="94"/>
    </row>
    <row r="22" spans="1:12" ht="19.5" customHeight="1">
      <c r="A22" s="9"/>
      <c r="B22" s="99"/>
      <c r="C22" s="230" t="s">
        <v>162</v>
      </c>
      <c r="D22" s="231"/>
      <c r="E22" s="231"/>
      <c r="F22" s="231"/>
      <c r="G22" s="231"/>
      <c r="H22" s="232"/>
      <c r="I22" s="160">
        <v>50</v>
      </c>
      <c r="J22" s="162">
        <v>1500</v>
      </c>
      <c r="K22" s="201">
        <f t="shared" si="0"/>
        <v>75000</v>
      </c>
      <c r="L22" s="94"/>
    </row>
    <row r="23" spans="1:12" ht="19.5" customHeight="1">
      <c r="A23" s="9"/>
      <c r="B23" s="111"/>
      <c r="C23" s="230" t="s">
        <v>163</v>
      </c>
      <c r="D23" s="231"/>
      <c r="E23" s="231"/>
      <c r="F23" s="231"/>
      <c r="G23" s="231"/>
      <c r="H23" s="232"/>
      <c r="I23" s="160">
        <v>2</v>
      </c>
      <c r="J23" s="162">
        <v>50000</v>
      </c>
      <c r="K23" s="201">
        <f t="shared" si="0"/>
        <v>100000</v>
      </c>
      <c r="L23" s="94"/>
    </row>
    <row r="24" spans="1:12" ht="19.5" customHeight="1">
      <c r="A24" s="9"/>
      <c r="B24" s="108"/>
      <c r="C24" s="230" t="s">
        <v>164</v>
      </c>
      <c r="D24" s="231"/>
      <c r="E24" s="231"/>
      <c r="F24" s="231"/>
      <c r="G24" s="231"/>
      <c r="H24" s="232"/>
      <c r="I24" s="160">
        <v>1</v>
      </c>
      <c r="J24" s="162">
        <v>10000</v>
      </c>
      <c r="K24" s="201">
        <f t="shared" si="0"/>
        <v>10000</v>
      </c>
      <c r="L24" s="94"/>
    </row>
    <row r="25" spans="1:12" ht="19.5" customHeight="1">
      <c r="A25" s="9"/>
      <c r="B25" s="99"/>
      <c r="C25" s="230" t="s">
        <v>165</v>
      </c>
      <c r="D25" s="231"/>
      <c r="E25" s="231"/>
      <c r="F25" s="231"/>
      <c r="G25" s="231"/>
      <c r="H25" s="232"/>
      <c r="I25" s="160">
        <v>3</v>
      </c>
      <c r="J25" s="162">
        <v>50000</v>
      </c>
      <c r="K25" s="201">
        <f t="shared" si="0"/>
        <v>150000</v>
      </c>
      <c r="L25" s="94"/>
    </row>
    <row r="26" spans="1:12" ht="19.5" customHeight="1">
      <c r="A26" s="9"/>
      <c r="B26" s="99"/>
      <c r="C26" s="230"/>
      <c r="D26" s="231"/>
      <c r="E26" s="231"/>
      <c r="F26" s="231"/>
      <c r="G26" s="231"/>
      <c r="H26" s="232"/>
      <c r="I26" s="160">
        <v>0</v>
      </c>
      <c r="J26" s="162">
        <v>0</v>
      </c>
      <c r="K26" s="201">
        <f t="shared" si="0"/>
        <v>0</v>
      </c>
      <c r="L26" s="94"/>
    </row>
    <row r="27" spans="1:12" ht="19.5" customHeight="1">
      <c r="A27" s="9"/>
      <c r="B27" s="99"/>
      <c r="C27" s="230"/>
      <c r="D27" s="231"/>
      <c r="E27" s="231"/>
      <c r="F27" s="231"/>
      <c r="G27" s="231"/>
      <c r="H27" s="232"/>
      <c r="I27" s="160">
        <v>0</v>
      </c>
      <c r="J27" s="162">
        <v>0</v>
      </c>
      <c r="K27" s="201">
        <f t="shared" si="0"/>
        <v>0</v>
      </c>
      <c r="L27" s="94"/>
    </row>
    <row r="28" spans="1:12" ht="19.5" customHeight="1">
      <c r="A28" s="9"/>
      <c r="B28" s="111"/>
      <c r="C28" s="230"/>
      <c r="D28" s="231"/>
      <c r="E28" s="231"/>
      <c r="F28" s="231"/>
      <c r="G28" s="231"/>
      <c r="H28" s="232"/>
      <c r="I28" s="160">
        <v>0</v>
      </c>
      <c r="J28" s="162">
        <v>0</v>
      </c>
      <c r="K28" s="201">
        <f t="shared" si="0"/>
        <v>0</v>
      </c>
      <c r="L28" s="94"/>
    </row>
    <row r="29" spans="1:12" ht="19.5" customHeight="1">
      <c r="A29" s="9"/>
      <c r="B29" s="108"/>
      <c r="C29" s="230"/>
      <c r="D29" s="231"/>
      <c r="E29" s="231"/>
      <c r="F29" s="231"/>
      <c r="G29" s="231"/>
      <c r="H29" s="232"/>
      <c r="I29" s="160">
        <v>0</v>
      </c>
      <c r="J29" s="162">
        <v>0</v>
      </c>
      <c r="K29" s="201">
        <f t="shared" si="0"/>
        <v>0</v>
      </c>
      <c r="L29" s="94"/>
    </row>
    <row r="30" spans="1:12" ht="19.5" customHeight="1">
      <c r="A30" s="9"/>
      <c r="B30" s="99"/>
      <c r="C30" s="230"/>
      <c r="D30" s="231"/>
      <c r="E30" s="231"/>
      <c r="F30" s="231"/>
      <c r="G30" s="231"/>
      <c r="H30" s="232"/>
      <c r="I30" s="160">
        <v>0</v>
      </c>
      <c r="J30" s="162">
        <v>0</v>
      </c>
      <c r="K30" s="201">
        <f t="shared" si="0"/>
        <v>0</v>
      </c>
      <c r="L30" s="94"/>
    </row>
    <row r="31" spans="1:12" ht="19.5" customHeight="1">
      <c r="A31" s="9"/>
      <c r="B31" s="99"/>
      <c r="C31" s="230"/>
      <c r="D31" s="231"/>
      <c r="E31" s="231"/>
      <c r="F31" s="231"/>
      <c r="G31" s="231"/>
      <c r="H31" s="232"/>
      <c r="I31" s="160">
        <v>0</v>
      </c>
      <c r="J31" s="162">
        <v>0</v>
      </c>
      <c r="K31" s="201">
        <f t="shared" si="0"/>
        <v>0</v>
      </c>
      <c r="L31" s="94"/>
    </row>
    <row r="32" spans="1:12" ht="19.5" customHeight="1" thickBot="1">
      <c r="A32" s="9"/>
      <c r="B32" s="99"/>
      <c r="C32" s="238"/>
      <c r="D32" s="239"/>
      <c r="E32" s="239"/>
      <c r="F32" s="239"/>
      <c r="G32" s="239"/>
      <c r="H32" s="240"/>
      <c r="I32" s="161">
        <v>0</v>
      </c>
      <c r="J32" s="163">
        <v>0</v>
      </c>
      <c r="K32" s="201">
        <f t="shared" si="0"/>
        <v>0</v>
      </c>
      <c r="L32" s="94"/>
    </row>
    <row r="33" spans="2:12" ht="19.5" customHeight="1" thickBot="1">
      <c r="B33" s="139"/>
      <c r="C33" s="145"/>
      <c r="D33" s="145"/>
      <c r="E33" s="145"/>
      <c r="F33" s="146"/>
      <c r="G33" s="146"/>
      <c r="H33" s="147"/>
      <c r="I33" s="147"/>
      <c r="J33" s="149" t="s">
        <v>50</v>
      </c>
      <c r="K33" s="202">
        <f>SUM(K17:K32)</f>
        <v>1307500</v>
      </c>
      <c r="L33" s="94"/>
    </row>
    <row r="34" spans="2:12" ht="9.75" customHeight="1">
      <c r="B34" s="140"/>
      <c r="C34" s="141"/>
      <c r="D34" s="141"/>
      <c r="E34" s="141"/>
      <c r="F34" s="141"/>
      <c r="G34" s="141"/>
      <c r="H34" s="141"/>
      <c r="I34" s="141"/>
      <c r="J34" s="141"/>
      <c r="K34" s="92"/>
      <c r="L34" s="136"/>
    </row>
    <row r="35" spans="2:10" ht="12.75">
      <c r="B35" s="129"/>
      <c r="C35" s="129"/>
      <c r="D35" s="129"/>
      <c r="E35" s="129"/>
      <c r="F35" s="129"/>
      <c r="G35" s="129"/>
      <c r="H35" s="129"/>
      <c r="I35" s="129"/>
      <c r="J35" s="129"/>
    </row>
    <row r="36" spans="2:10" ht="22.5" customHeight="1">
      <c r="B36" s="224" t="s">
        <v>60</v>
      </c>
      <c r="C36" s="224"/>
      <c r="D36" s="224"/>
      <c r="E36" s="224"/>
      <c r="F36" s="224"/>
      <c r="G36" s="224"/>
      <c r="H36" s="224"/>
      <c r="I36" s="224"/>
      <c r="J36" s="224"/>
    </row>
    <row r="37" spans="2:10" ht="20.25" customHeight="1">
      <c r="B37" s="6"/>
      <c r="C37" s="174"/>
      <c r="D37" s="6" t="s">
        <v>61</v>
      </c>
      <c r="E37" s="6" t="s">
        <v>140</v>
      </c>
      <c r="F37" s="6"/>
      <c r="G37" s="6"/>
      <c r="H37" s="6"/>
      <c r="I37" s="6"/>
      <c r="J37" s="6"/>
    </row>
    <row r="38" spans="2:10" ht="31.5" customHeight="1">
      <c r="B38" s="6"/>
      <c r="C38" s="6"/>
      <c r="D38" s="6"/>
      <c r="E38" s="6"/>
      <c r="F38" s="6"/>
      <c r="G38" s="6"/>
      <c r="H38" s="6"/>
      <c r="I38" s="6"/>
      <c r="J38" s="6"/>
    </row>
    <row r="39" spans="2:10" ht="26.25" customHeight="1">
      <c r="B39" s="6"/>
      <c r="C39" s="175"/>
      <c r="D39" s="6" t="s">
        <v>61</v>
      </c>
      <c r="E39" s="6" t="s">
        <v>70</v>
      </c>
      <c r="F39" s="6"/>
      <c r="G39" s="6"/>
      <c r="H39" s="6"/>
      <c r="I39" s="6"/>
      <c r="J39" s="6"/>
    </row>
    <row r="40" spans="2:10" ht="24.75" customHeight="1">
      <c r="B40" s="6"/>
      <c r="C40" s="176"/>
      <c r="D40" s="6"/>
      <c r="E40" s="6"/>
      <c r="F40" s="6"/>
      <c r="G40" s="6"/>
      <c r="H40" s="6"/>
      <c r="I40" s="6"/>
      <c r="J40" s="6"/>
    </row>
    <row r="41" spans="2:10" ht="24.75" customHeight="1">
      <c r="B41" s="6"/>
      <c r="C41" s="177"/>
      <c r="D41" s="6" t="s">
        <v>61</v>
      </c>
      <c r="E41" s="225" t="s">
        <v>142</v>
      </c>
      <c r="F41" s="225"/>
      <c r="G41" s="225"/>
      <c r="H41" s="225"/>
      <c r="I41" s="225"/>
      <c r="J41" s="225"/>
    </row>
    <row r="42" spans="1:10" ht="20.25" customHeight="1" hidden="1">
      <c r="A42" t="s">
        <v>16</v>
      </c>
      <c r="B42" s="6"/>
      <c r="C42" s="178"/>
      <c r="D42" s="6" t="s">
        <v>63</v>
      </c>
      <c r="E42" s="225"/>
      <c r="F42" s="225"/>
      <c r="G42" s="225"/>
      <c r="H42" s="225"/>
      <c r="I42" s="225"/>
      <c r="J42" s="225"/>
    </row>
    <row r="43" spans="1:10" ht="16.5" customHeight="1" hidden="1">
      <c r="A43" t="s">
        <v>17</v>
      </c>
      <c r="B43" s="224"/>
      <c r="C43" s="224"/>
      <c r="D43" s="224"/>
      <c r="E43" s="224"/>
      <c r="F43" s="224"/>
      <c r="G43" s="224"/>
      <c r="H43" s="224"/>
      <c r="I43" s="224"/>
      <c r="J43" s="224"/>
    </row>
    <row r="44" spans="1:10" ht="15" customHeight="1" hidden="1">
      <c r="A44" t="s">
        <v>18</v>
      </c>
      <c r="B44" s="6"/>
      <c r="C44" s="9"/>
      <c r="D44" s="6"/>
      <c r="E44" s="6"/>
      <c r="F44" s="6"/>
      <c r="G44" s="6"/>
      <c r="H44" s="6"/>
      <c r="I44" s="6"/>
      <c r="J44" s="6"/>
    </row>
    <row r="45" spans="2:10" ht="7.5" customHeight="1" hidden="1">
      <c r="B45" s="6"/>
      <c r="C45" s="6"/>
      <c r="D45" s="6"/>
      <c r="E45" s="6"/>
      <c r="F45" s="6"/>
      <c r="G45" s="6"/>
      <c r="H45" s="6"/>
      <c r="I45" s="6"/>
      <c r="J45" s="6"/>
    </row>
    <row r="46" spans="1:10" ht="15" customHeight="1" hidden="1">
      <c r="A46" t="s">
        <v>19</v>
      </c>
      <c r="B46" s="6"/>
      <c r="C46" s="9"/>
      <c r="D46" s="6"/>
      <c r="E46" s="6"/>
      <c r="F46" s="6"/>
      <c r="G46" s="6"/>
      <c r="H46" s="6"/>
      <c r="I46" s="6"/>
      <c r="J46" s="6"/>
    </row>
    <row r="47" spans="1:10" ht="7.5" customHeight="1" hidden="1">
      <c r="A47" t="s">
        <v>20</v>
      </c>
      <c r="B47" s="6"/>
      <c r="C47" s="9"/>
      <c r="D47" s="6"/>
      <c r="E47" s="6"/>
      <c r="F47" s="6"/>
      <c r="G47" s="6"/>
      <c r="H47" s="6"/>
      <c r="I47" s="6"/>
      <c r="J47" s="6"/>
    </row>
    <row r="48" spans="2:10" ht="15" customHeight="1" hidden="1">
      <c r="B48" s="6"/>
      <c r="C48" s="6"/>
      <c r="D48" s="6"/>
      <c r="E48" s="225"/>
      <c r="F48" s="225"/>
      <c r="G48" s="225"/>
      <c r="H48" s="225"/>
      <c r="I48" s="225"/>
      <c r="J48" s="225"/>
    </row>
    <row r="49" spans="1:10" ht="15" customHeight="1" hidden="1">
      <c r="A49" t="s">
        <v>21</v>
      </c>
      <c r="B49" s="6"/>
      <c r="C49" s="6"/>
      <c r="D49" s="6"/>
      <c r="E49" s="225"/>
      <c r="F49" s="225"/>
      <c r="G49" s="225"/>
      <c r="H49" s="225"/>
      <c r="I49" s="225"/>
      <c r="J49" s="225"/>
    </row>
    <row r="50" ht="12.75" hidden="1">
      <c r="A50" t="s">
        <v>22</v>
      </c>
    </row>
    <row r="51" ht="12.75" hidden="1"/>
    <row r="52" ht="12.75" hidden="1">
      <c r="A52">
        <v>1</v>
      </c>
    </row>
    <row r="53" ht="12.75" hidden="1">
      <c r="A53">
        <v>2</v>
      </c>
    </row>
    <row r="54" ht="12.75" hidden="1">
      <c r="A54">
        <v>3</v>
      </c>
    </row>
    <row r="55" ht="12.75" hidden="1">
      <c r="A55">
        <v>4</v>
      </c>
    </row>
    <row r="56" ht="12.75" hidden="1">
      <c r="A56">
        <v>5</v>
      </c>
    </row>
    <row r="156" spans="12:15" ht="15">
      <c r="L156" s="32"/>
      <c r="M156" s="32"/>
      <c r="N156" s="32"/>
      <c r="O156" s="32"/>
    </row>
    <row r="157" spans="12:15" ht="14.25">
      <c r="L157" s="36"/>
      <c r="M157" s="36"/>
      <c r="N157" s="35"/>
      <c r="O157" s="36"/>
    </row>
    <row r="158" spans="12:15" ht="45.75" customHeight="1">
      <c r="L158" s="38"/>
      <c r="M158" s="38"/>
      <c r="N158" s="38"/>
      <c r="O158" s="38"/>
    </row>
    <row r="159" spans="12:15" ht="14.25" customHeight="1">
      <c r="L159" s="39"/>
      <c r="M159" s="39"/>
      <c r="N159" s="39"/>
      <c r="O159" s="39"/>
    </row>
    <row r="160" spans="12:15" ht="14.25">
      <c r="L160" s="38"/>
      <c r="M160" s="38"/>
      <c r="N160" s="38"/>
      <c r="O160" s="217"/>
    </row>
    <row r="161" spans="12:15" ht="14.25">
      <c r="L161" s="36"/>
      <c r="M161" s="36"/>
      <c r="N161" s="36"/>
      <c r="O161" s="218"/>
    </row>
    <row r="162" spans="12:15" ht="30.75" customHeight="1">
      <c r="L162" s="38"/>
      <c r="M162" s="38"/>
      <c r="N162" s="38"/>
      <c r="O162" s="38"/>
    </row>
    <row r="163" spans="12:15" ht="14.25" customHeight="1">
      <c r="L163" s="36"/>
      <c r="M163" s="36"/>
      <c r="N163" s="36"/>
      <c r="O163" s="36"/>
    </row>
    <row r="164" spans="12:15" ht="14.25">
      <c r="L164" s="38"/>
      <c r="M164" s="38"/>
      <c r="N164" s="38"/>
      <c r="O164" s="38"/>
    </row>
    <row r="165" spans="12:15" ht="14.25">
      <c r="L165" s="36"/>
      <c r="M165" s="36"/>
      <c r="N165" s="36"/>
      <c r="O165" s="36"/>
    </row>
    <row r="166" spans="12:15" ht="14.25">
      <c r="L166" s="38"/>
      <c r="M166" s="38"/>
      <c r="N166" s="38"/>
      <c r="O166" s="217"/>
    </row>
    <row r="167" spans="12:15" ht="14.25">
      <c r="L167" s="38"/>
      <c r="M167" s="38"/>
      <c r="N167" s="38"/>
      <c r="O167" s="221"/>
    </row>
    <row r="168" spans="12:15" ht="14.25">
      <c r="L168" s="36"/>
      <c r="M168" s="40"/>
      <c r="N168" s="40"/>
      <c r="O168" s="218"/>
    </row>
    <row r="295" spans="12:13" ht="15.75">
      <c r="L295" s="44"/>
      <c r="M295" s="44"/>
    </row>
    <row r="296" spans="12:13" ht="15">
      <c r="L296" s="46"/>
      <c r="M296" s="46"/>
    </row>
    <row r="297" spans="12:13" ht="15">
      <c r="L297" s="46"/>
      <c r="M297" s="46"/>
    </row>
    <row r="298" spans="12:13" ht="15">
      <c r="L298" s="47"/>
      <c r="M298" s="47"/>
    </row>
    <row r="303" spans="12:14" ht="15.75">
      <c r="L303" s="21"/>
      <c r="M303" s="21"/>
      <c r="N303" s="21"/>
    </row>
    <row r="304" spans="12:14" ht="15">
      <c r="L304" s="222"/>
      <c r="M304" s="222"/>
      <c r="N304" s="222"/>
    </row>
    <row r="305" spans="12:14" ht="15.75">
      <c r="L305" s="23"/>
      <c r="M305" s="21"/>
      <c r="N305" s="21"/>
    </row>
    <row r="306" spans="12:14" ht="15.75">
      <c r="L306" s="21"/>
      <c r="M306" s="21"/>
      <c r="N306" s="21"/>
    </row>
    <row r="307" spans="12:14" ht="15.75">
      <c r="L307" s="21"/>
      <c r="M307" s="21"/>
      <c r="N307" s="21"/>
    </row>
    <row r="308" spans="12:14" ht="15.75">
      <c r="L308" s="21"/>
      <c r="M308" s="21"/>
      <c r="N308" s="21"/>
    </row>
    <row r="309" spans="12:14" ht="15.75">
      <c r="L309" s="79"/>
      <c r="M309" s="50"/>
      <c r="N309" s="51"/>
    </row>
    <row r="310" spans="12:14" ht="12.75">
      <c r="L310" s="53"/>
      <c r="M310" s="53"/>
      <c r="N310" s="53"/>
    </row>
    <row r="311" spans="12:14" ht="12.75">
      <c r="L311" s="53"/>
      <c r="M311" s="53"/>
      <c r="N311" s="53"/>
    </row>
    <row r="312" spans="12:14" ht="12.75">
      <c r="L312" s="53"/>
      <c r="M312" s="53"/>
      <c r="N312" s="53"/>
    </row>
    <row r="313" spans="12:14" ht="12.75">
      <c r="L313" s="53"/>
      <c r="M313" s="53"/>
      <c r="N313" s="53"/>
    </row>
    <row r="314" spans="12:14" ht="12.75">
      <c r="L314" s="53"/>
      <c r="M314" s="53"/>
      <c r="N314" s="53"/>
    </row>
    <row r="315" spans="12:14" ht="12.75">
      <c r="L315" s="53"/>
      <c r="M315" s="53"/>
      <c r="N315" s="53"/>
    </row>
    <row r="316" spans="12:14" ht="12.75">
      <c r="L316" s="53"/>
      <c r="M316" s="53"/>
      <c r="N316" s="53"/>
    </row>
    <row r="317" spans="12:14" ht="12.75">
      <c r="L317" s="53"/>
      <c r="M317" s="53"/>
      <c r="N317" s="53"/>
    </row>
    <row r="318" spans="12:14" ht="12.75">
      <c r="L318" s="53"/>
      <c r="M318" s="53"/>
      <c r="N318" s="53"/>
    </row>
    <row r="319" spans="12:14" ht="12.75">
      <c r="L319" s="53"/>
      <c r="M319" s="53"/>
      <c r="N319" s="53"/>
    </row>
    <row r="320" spans="12:14" ht="12.75">
      <c r="L320" s="53"/>
      <c r="M320" s="53"/>
      <c r="N320" s="53"/>
    </row>
    <row r="321" spans="12:14" ht="12.75">
      <c r="L321" s="53"/>
      <c r="M321" s="53"/>
      <c r="N321" s="53"/>
    </row>
    <row r="322" spans="12:14" ht="12.75">
      <c r="L322" s="53"/>
      <c r="M322" s="53"/>
      <c r="N322" s="53"/>
    </row>
    <row r="323" spans="12:14" ht="12.75">
      <c r="L323" s="53"/>
      <c r="M323" s="53"/>
      <c r="N323" s="53"/>
    </row>
    <row r="324" spans="12:14" ht="12.75">
      <c r="L324" s="53"/>
      <c r="M324" s="53"/>
      <c r="N324" s="53"/>
    </row>
    <row r="325" spans="12:14" ht="12.75">
      <c r="L325" s="53"/>
      <c r="M325" s="53"/>
      <c r="N325" s="53"/>
    </row>
    <row r="326" spans="12:14" ht="12.75">
      <c r="L326" s="53"/>
      <c r="M326" s="53"/>
      <c r="N326" s="53"/>
    </row>
    <row r="327" spans="12:14" ht="12.75">
      <c r="L327" s="53"/>
      <c r="M327" s="53"/>
      <c r="N327" s="53"/>
    </row>
    <row r="328" spans="12:14" ht="12.75">
      <c r="L328" s="53"/>
      <c r="M328" s="53"/>
      <c r="N328" s="53"/>
    </row>
    <row r="329" spans="12:14" ht="12.75">
      <c r="L329" s="53"/>
      <c r="M329" s="53"/>
      <c r="N329" s="53"/>
    </row>
    <row r="330" spans="12:14" ht="12.75">
      <c r="L330" s="53"/>
      <c r="M330" s="53"/>
      <c r="N330" s="53"/>
    </row>
    <row r="331" spans="12:14" ht="12.75">
      <c r="L331" s="53"/>
      <c r="M331" s="53"/>
      <c r="N331" s="53"/>
    </row>
    <row r="332" spans="12:14" ht="12.75">
      <c r="L332" s="53"/>
      <c r="M332" s="53"/>
      <c r="N332" s="53"/>
    </row>
    <row r="333" spans="12:14" ht="12.75">
      <c r="L333" s="53"/>
      <c r="M333" s="53"/>
      <c r="N333" s="53"/>
    </row>
    <row r="334" spans="12:14" ht="12.75">
      <c r="L334" s="53"/>
      <c r="M334" s="53"/>
      <c r="N334" s="53"/>
    </row>
    <row r="335" spans="12:14" ht="12.75">
      <c r="L335" s="55"/>
      <c r="M335" s="52"/>
      <c r="N335" s="53"/>
    </row>
    <row r="336" spans="12:14" ht="12.75">
      <c r="L336" s="55"/>
      <c r="M336" s="52"/>
      <c r="N336" s="53"/>
    </row>
    <row r="337" spans="12:14" ht="12.75">
      <c r="L337" s="55"/>
      <c r="M337" s="52"/>
      <c r="N337" s="53"/>
    </row>
    <row r="338" spans="12:14" ht="12.75">
      <c r="L338" s="55"/>
      <c r="M338" s="52"/>
      <c r="N338" s="53"/>
    </row>
    <row r="339" spans="12:14" ht="12.75">
      <c r="L339" s="55"/>
      <c r="M339" s="52"/>
      <c r="N339" s="53"/>
    </row>
    <row r="340" spans="12:14" ht="12.75">
      <c r="L340" s="55"/>
      <c r="M340" s="55"/>
      <c r="N340" s="52"/>
    </row>
    <row r="341" spans="12:14" ht="12.75">
      <c r="L341" s="55"/>
      <c r="M341" s="55"/>
      <c r="N341" s="52"/>
    </row>
    <row r="342" spans="12:14" ht="12.75">
      <c r="L342" s="55"/>
      <c r="M342" s="55"/>
      <c r="N342" s="52"/>
    </row>
    <row r="343" spans="12:14" ht="12.75">
      <c r="L343" s="55"/>
      <c r="M343" s="55"/>
      <c r="N343" s="52"/>
    </row>
    <row r="344" spans="12:14" ht="12.75">
      <c r="L344" s="55"/>
      <c r="M344" s="55"/>
      <c r="N344" s="52"/>
    </row>
    <row r="345" spans="12:14" ht="12.75">
      <c r="L345" s="53"/>
      <c r="M345" s="53"/>
      <c r="N345" s="53"/>
    </row>
    <row r="346" spans="12:14" ht="12.75">
      <c r="L346" s="53"/>
      <c r="M346" s="53"/>
      <c r="N346" s="53"/>
    </row>
    <row r="347" spans="12:14" ht="13.5" thickBot="1">
      <c r="L347" s="53"/>
      <c r="M347" s="53"/>
      <c r="N347" s="56"/>
    </row>
    <row r="348" ht="13.5" thickTop="1"/>
  </sheetData>
  <sheetProtection/>
  <mergeCells count="36">
    <mergeCell ref="B36:J36"/>
    <mergeCell ref="E41:J42"/>
    <mergeCell ref="E4:G4"/>
    <mergeCell ref="C27:H27"/>
    <mergeCell ref="C28:H28"/>
    <mergeCell ref="C29:H29"/>
    <mergeCell ref="C23:H23"/>
    <mergeCell ref="C24:H24"/>
    <mergeCell ref="C25:H25"/>
    <mergeCell ref="C26:H26"/>
    <mergeCell ref="F12:I12"/>
    <mergeCell ref="F13:I13"/>
    <mergeCell ref="F7:I7"/>
    <mergeCell ref="F8:I8"/>
    <mergeCell ref="F10:I10"/>
    <mergeCell ref="F11:I11"/>
    <mergeCell ref="O166:O168"/>
    <mergeCell ref="O160:O161"/>
    <mergeCell ref="C15:K15"/>
    <mergeCell ref="C16:H16"/>
    <mergeCell ref="C18:H18"/>
    <mergeCell ref="C19:H19"/>
    <mergeCell ref="C30:H30"/>
    <mergeCell ref="C31:H31"/>
    <mergeCell ref="C32:H32"/>
    <mergeCell ref="C17:H17"/>
    <mergeCell ref="L304:N304"/>
    <mergeCell ref="E48:J49"/>
    <mergeCell ref="B43:J43"/>
    <mergeCell ref="B2:H2"/>
    <mergeCell ref="C20:H20"/>
    <mergeCell ref="C21:H21"/>
    <mergeCell ref="C22:H22"/>
    <mergeCell ref="F5:I5"/>
    <mergeCell ref="F6:I6"/>
    <mergeCell ref="F9:I9"/>
  </mergeCells>
  <printOptions/>
  <pageMargins left="0.75" right="0.62" top="1" bottom="1" header="0.5" footer="0.5"/>
  <pageSetup fitToHeight="1" fitToWidth="1" horizontalDpi="600" verticalDpi="600" orientation="portrait" paperSize="9"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O343"/>
  <sheetViews>
    <sheetView showGridLines="0" zoomScale="75" zoomScaleNormal="75" zoomScaleSheetLayoutView="75" zoomScalePageLayoutView="0" workbookViewId="0" topLeftCell="A1">
      <selection activeCell="B2" sqref="B2:H2"/>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40.7109375" style="0" customWidth="1"/>
    <col min="8" max="11" width="20.7109375" style="0" customWidth="1"/>
    <col min="12" max="13" width="2.7109375" style="0" customWidth="1"/>
  </cols>
  <sheetData>
    <row r="1" ht="24.75" customHeight="1"/>
    <row r="2" spans="2:10" ht="34.5" customHeight="1">
      <c r="B2" s="229" t="s">
        <v>171</v>
      </c>
      <c r="C2" s="229"/>
      <c r="D2" s="229"/>
      <c r="E2" s="229"/>
      <c r="F2" s="229"/>
      <c r="G2" s="229"/>
      <c r="H2" s="229"/>
      <c r="J2" s="101"/>
    </row>
    <row r="3" spans="2:12" ht="9.75" customHeight="1">
      <c r="B3" s="190"/>
      <c r="C3" s="102"/>
      <c r="D3" s="102"/>
      <c r="E3" s="102"/>
      <c r="F3" s="102"/>
      <c r="G3" s="102"/>
      <c r="H3" s="102"/>
      <c r="I3" s="185"/>
      <c r="J3" s="130"/>
      <c r="K3" s="185"/>
      <c r="L3" s="93"/>
    </row>
    <row r="4" spans="2:12" ht="34.5" customHeight="1">
      <c r="B4" s="191"/>
      <c r="C4" s="81"/>
      <c r="D4" s="81"/>
      <c r="E4" s="249" t="s">
        <v>103</v>
      </c>
      <c r="F4" s="249"/>
      <c r="G4" s="249"/>
      <c r="H4" s="81"/>
      <c r="I4" s="97"/>
      <c r="J4" s="100"/>
      <c r="K4" s="97"/>
      <c r="L4" s="94"/>
    </row>
    <row r="5" spans="2:12" ht="19.5" customHeight="1">
      <c r="B5" s="191"/>
      <c r="C5" s="81"/>
      <c r="D5" s="81"/>
      <c r="E5" s="144" t="s">
        <v>23</v>
      </c>
      <c r="F5" s="245" t="s">
        <v>24</v>
      </c>
      <c r="G5" s="245"/>
      <c r="H5" s="245"/>
      <c r="I5" s="245"/>
      <c r="J5" s="100"/>
      <c r="K5" s="97"/>
      <c r="L5" s="94"/>
    </row>
    <row r="6" spans="2:12" ht="19.5" customHeight="1">
      <c r="B6" s="191"/>
      <c r="C6" s="81"/>
      <c r="D6" s="81"/>
      <c r="E6" s="144" t="s">
        <v>25</v>
      </c>
      <c r="F6" s="245" t="s">
        <v>26</v>
      </c>
      <c r="G6" s="245"/>
      <c r="H6" s="245"/>
      <c r="I6" s="245"/>
      <c r="J6" s="100"/>
      <c r="K6" s="97"/>
      <c r="L6" s="94"/>
    </row>
    <row r="7" spans="2:12" ht="19.5" customHeight="1">
      <c r="B7" s="191"/>
      <c r="C7" s="81"/>
      <c r="D7" s="81"/>
      <c r="E7" s="144" t="s">
        <v>28</v>
      </c>
      <c r="F7" s="246" t="s">
        <v>27</v>
      </c>
      <c r="G7" s="247"/>
      <c r="H7" s="247"/>
      <c r="I7" s="248"/>
      <c r="J7" s="100"/>
      <c r="K7" s="97"/>
      <c r="L7" s="94"/>
    </row>
    <row r="8" spans="2:12" ht="19.5" customHeight="1">
      <c r="B8" s="191"/>
      <c r="C8" s="81"/>
      <c r="D8" s="81"/>
      <c r="E8" s="144" t="s">
        <v>29</v>
      </c>
      <c r="F8" s="246" t="s">
        <v>32</v>
      </c>
      <c r="G8" s="247"/>
      <c r="H8" s="247"/>
      <c r="I8" s="248"/>
      <c r="J8" s="100"/>
      <c r="K8" s="97"/>
      <c r="L8" s="94"/>
    </row>
    <row r="9" spans="2:12" ht="19.5" customHeight="1">
      <c r="B9" s="191"/>
      <c r="C9" s="81"/>
      <c r="D9" s="81"/>
      <c r="E9" s="144" t="s">
        <v>30</v>
      </c>
      <c r="F9" s="246" t="s">
        <v>33</v>
      </c>
      <c r="G9" s="247"/>
      <c r="H9" s="247"/>
      <c r="I9" s="248"/>
      <c r="J9" s="100"/>
      <c r="K9" s="97"/>
      <c r="L9" s="94"/>
    </row>
    <row r="10" spans="2:12" ht="19.5" customHeight="1">
      <c r="B10" s="191"/>
      <c r="C10" s="81"/>
      <c r="D10" s="81"/>
      <c r="E10" s="144" t="s">
        <v>104</v>
      </c>
      <c r="F10" s="246" t="s">
        <v>34</v>
      </c>
      <c r="G10" s="247"/>
      <c r="H10" s="247"/>
      <c r="I10" s="248"/>
      <c r="J10" s="100"/>
      <c r="K10" s="97"/>
      <c r="L10" s="94"/>
    </row>
    <row r="11" spans="2:12" ht="19.5" customHeight="1">
      <c r="B11" s="191"/>
      <c r="C11" s="81"/>
      <c r="D11" s="81"/>
      <c r="E11" s="144" t="s">
        <v>31</v>
      </c>
      <c r="F11" s="246" t="s">
        <v>112</v>
      </c>
      <c r="G11" s="247"/>
      <c r="H11" s="247"/>
      <c r="I11" s="248"/>
      <c r="J11" s="100"/>
      <c r="K11" s="97"/>
      <c r="L11" s="94"/>
    </row>
    <row r="12" spans="2:12" ht="34.5" customHeight="1">
      <c r="B12" s="191"/>
      <c r="C12" s="81"/>
      <c r="D12" s="81"/>
      <c r="E12" s="143"/>
      <c r="F12" s="143"/>
      <c r="G12" s="143"/>
      <c r="H12" s="81"/>
      <c r="I12" s="97"/>
      <c r="J12" s="100"/>
      <c r="K12" s="97"/>
      <c r="L12" s="94"/>
    </row>
    <row r="13" spans="2:12" ht="34.5" customHeight="1">
      <c r="B13" s="191"/>
      <c r="C13" s="234" t="s">
        <v>113</v>
      </c>
      <c r="D13" s="234"/>
      <c r="E13" s="234"/>
      <c r="F13" s="234"/>
      <c r="G13" s="234"/>
      <c r="H13" s="234"/>
      <c r="I13" s="234"/>
      <c r="J13" s="234"/>
      <c r="K13" s="234"/>
      <c r="L13" s="94"/>
    </row>
    <row r="14" spans="1:12" ht="35.25" customHeight="1">
      <c r="A14" s="9"/>
      <c r="B14" s="111"/>
      <c r="C14" s="235" t="s">
        <v>114</v>
      </c>
      <c r="D14" s="236"/>
      <c r="E14" s="236"/>
      <c r="F14" s="236"/>
      <c r="G14" s="236"/>
      <c r="H14" s="237"/>
      <c r="I14" s="128" t="s">
        <v>115</v>
      </c>
      <c r="J14" s="128" t="s">
        <v>36</v>
      </c>
      <c r="K14" s="128" t="s">
        <v>35</v>
      </c>
      <c r="L14" s="94"/>
    </row>
    <row r="15" spans="1:12" ht="19.5" customHeight="1">
      <c r="A15" s="9"/>
      <c r="B15" s="111"/>
      <c r="C15" s="244" t="s">
        <v>175</v>
      </c>
      <c r="D15" s="231"/>
      <c r="E15" s="231"/>
      <c r="F15" s="231"/>
      <c r="G15" s="231"/>
      <c r="H15" s="232"/>
      <c r="I15" s="160">
        <v>3</v>
      </c>
      <c r="J15" s="162">
        <v>20000</v>
      </c>
      <c r="K15" s="201">
        <f aca="true" t="shared" si="0" ref="K15:K28">I15*J15</f>
        <v>60000</v>
      </c>
      <c r="L15" s="94"/>
    </row>
    <row r="16" spans="1:12" ht="19.5" customHeight="1">
      <c r="A16" s="9"/>
      <c r="B16" s="99"/>
      <c r="C16" s="244" t="s">
        <v>176</v>
      </c>
      <c r="D16" s="231"/>
      <c r="E16" s="231"/>
      <c r="F16" s="231"/>
      <c r="G16" s="231"/>
      <c r="H16" s="232"/>
      <c r="I16" s="160">
        <v>3</v>
      </c>
      <c r="J16" s="162">
        <v>10000</v>
      </c>
      <c r="K16" s="201">
        <f t="shared" si="0"/>
        <v>30000</v>
      </c>
      <c r="L16" s="94"/>
    </row>
    <row r="17" spans="1:12" ht="19.5" customHeight="1">
      <c r="A17" s="9"/>
      <c r="B17" s="111"/>
      <c r="C17" s="230" t="s">
        <v>177</v>
      </c>
      <c r="D17" s="231"/>
      <c r="E17" s="231"/>
      <c r="F17" s="231"/>
      <c r="G17" s="231"/>
      <c r="H17" s="232"/>
      <c r="I17" s="160">
        <v>3</v>
      </c>
      <c r="J17" s="162">
        <v>30000</v>
      </c>
      <c r="K17" s="201">
        <f t="shared" si="0"/>
        <v>90000</v>
      </c>
      <c r="L17" s="94"/>
    </row>
    <row r="18" spans="1:12" ht="19.5" customHeight="1">
      <c r="A18" s="9"/>
      <c r="B18" s="108"/>
      <c r="C18" s="230" t="s">
        <v>174</v>
      </c>
      <c r="D18" s="231"/>
      <c r="E18" s="231"/>
      <c r="F18" s="231"/>
      <c r="G18" s="231"/>
      <c r="H18" s="232"/>
      <c r="I18" s="160">
        <v>30</v>
      </c>
      <c r="J18" s="162">
        <v>250</v>
      </c>
      <c r="K18" s="201">
        <f t="shared" si="0"/>
        <v>7500</v>
      </c>
      <c r="L18" s="94"/>
    </row>
    <row r="19" spans="1:12" ht="19.5" customHeight="1">
      <c r="A19" s="9"/>
      <c r="B19" s="99"/>
      <c r="C19" s="230" t="s">
        <v>178</v>
      </c>
      <c r="D19" s="231"/>
      <c r="E19" s="231"/>
      <c r="F19" s="231"/>
      <c r="G19" s="231"/>
      <c r="H19" s="232"/>
      <c r="I19" s="160">
        <v>1</v>
      </c>
      <c r="J19" s="162">
        <v>6500</v>
      </c>
      <c r="K19" s="201">
        <f t="shared" si="0"/>
        <v>6500</v>
      </c>
      <c r="L19" s="94"/>
    </row>
    <row r="20" spans="1:12" ht="19.5" customHeight="1">
      <c r="A20" s="9"/>
      <c r="B20" s="99"/>
      <c r="C20" s="230" t="s">
        <v>179</v>
      </c>
      <c r="D20" s="231"/>
      <c r="E20" s="231"/>
      <c r="F20" s="231"/>
      <c r="G20" s="231"/>
      <c r="H20" s="232"/>
      <c r="I20" s="160">
        <v>3</v>
      </c>
      <c r="J20" s="162">
        <v>17000</v>
      </c>
      <c r="K20" s="201">
        <f t="shared" si="0"/>
        <v>51000</v>
      </c>
      <c r="L20" s="94"/>
    </row>
    <row r="21" spans="1:12" ht="19.5" customHeight="1">
      <c r="A21" s="9"/>
      <c r="B21" s="99"/>
      <c r="C21" s="230" t="s">
        <v>180</v>
      </c>
      <c r="D21" s="231"/>
      <c r="E21" s="231"/>
      <c r="F21" s="231"/>
      <c r="G21" s="231"/>
      <c r="H21" s="232"/>
      <c r="I21" s="160">
        <v>5</v>
      </c>
      <c r="J21" s="162">
        <v>10000</v>
      </c>
      <c r="K21" s="201">
        <f t="shared" si="0"/>
        <v>50000</v>
      </c>
      <c r="L21" s="94"/>
    </row>
    <row r="22" spans="1:12" ht="19.5" customHeight="1">
      <c r="A22" s="9"/>
      <c r="B22" s="111"/>
      <c r="C22" s="230" t="s">
        <v>181</v>
      </c>
      <c r="D22" s="231"/>
      <c r="E22" s="231"/>
      <c r="F22" s="231"/>
      <c r="G22" s="231"/>
      <c r="H22" s="232"/>
      <c r="I22" s="160">
        <v>5</v>
      </c>
      <c r="J22" s="162">
        <v>2000</v>
      </c>
      <c r="K22" s="201">
        <f t="shared" si="0"/>
        <v>10000</v>
      </c>
      <c r="L22" s="94"/>
    </row>
    <row r="23" spans="1:12" ht="19.5" customHeight="1">
      <c r="A23" s="9"/>
      <c r="B23" s="108"/>
      <c r="C23" s="230" t="s">
        <v>182</v>
      </c>
      <c r="D23" s="231"/>
      <c r="E23" s="231"/>
      <c r="F23" s="231"/>
      <c r="G23" s="231"/>
      <c r="H23" s="232"/>
      <c r="I23" s="160">
        <v>50</v>
      </c>
      <c r="J23" s="162">
        <v>1000</v>
      </c>
      <c r="K23" s="201">
        <f>I23*J23</f>
        <v>50000</v>
      </c>
      <c r="L23" s="94"/>
    </row>
    <row r="24" spans="1:12" ht="19.5" customHeight="1">
      <c r="A24" s="9"/>
      <c r="B24" s="99"/>
      <c r="C24" s="230" t="s">
        <v>183</v>
      </c>
      <c r="D24" s="231"/>
      <c r="E24" s="231"/>
      <c r="F24" s="231"/>
      <c r="G24" s="231"/>
      <c r="H24" s="232"/>
      <c r="I24" s="160">
        <v>3</v>
      </c>
      <c r="J24" s="163">
        <v>5000</v>
      </c>
      <c r="K24" s="201">
        <v>15000</v>
      </c>
      <c r="L24" s="94"/>
    </row>
    <row r="25" spans="1:12" ht="19.5" customHeight="1">
      <c r="A25" s="9"/>
      <c r="B25" s="99"/>
      <c r="C25" s="230"/>
      <c r="D25" s="231"/>
      <c r="E25" s="231"/>
      <c r="F25" s="231"/>
      <c r="G25" s="231"/>
      <c r="H25" s="232"/>
      <c r="I25" s="161">
        <v>0</v>
      </c>
      <c r="J25" s="163">
        <v>0</v>
      </c>
      <c r="K25" s="201">
        <f>I25*J25</f>
        <v>0</v>
      </c>
      <c r="L25" s="94"/>
    </row>
    <row r="26" spans="1:12" ht="19.5" customHeight="1">
      <c r="A26" s="9"/>
      <c r="B26" s="99"/>
      <c r="C26" s="230"/>
      <c r="D26" s="231"/>
      <c r="E26" s="231"/>
      <c r="F26" s="231"/>
      <c r="G26" s="231"/>
      <c r="H26" s="232"/>
      <c r="I26" s="161">
        <v>0</v>
      </c>
      <c r="J26" s="163">
        <v>0</v>
      </c>
      <c r="K26" s="201">
        <f>I26*J26</f>
        <v>0</v>
      </c>
      <c r="L26" s="94"/>
    </row>
    <row r="27" spans="1:12" ht="19.5" customHeight="1">
      <c r="A27" s="9"/>
      <c r="B27" s="99"/>
      <c r="C27" s="244"/>
      <c r="D27" s="231"/>
      <c r="E27" s="231"/>
      <c r="F27" s="231"/>
      <c r="G27" s="231"/>
      <c r="H27" s="232"/>
      <c r="I27" s="161">
        <v>0</v>
      </c>
      <c r="J27" s="163">
        <v>0</v>
      </c>
      <c r="K27" s="201">
        <f t="shared" si="0"/>
        <v>0</v>
      </c>
      <c r="L27" s="94"/>
    </row>
    <row r="28" spans="1:12" ht="19.5" customHeight="1" thickBot="1">
      <c r="A28" s="9"/>
      <c r="B28" s="99"/>
      <c r="C28" s="244"/>
      <c r="D28" s="231"/>
      <c r="E28" s="231"/>
      <c r="F28" s="231"/>
      <c r="G28" s="231"/>
      <c r="H28" s="232"/>
      <c r="I28" s="161"/>
      <c r="J28" s="163"/>
      <c r="K28" s="201">
        <f t="shared" si="0"/>
        <v>0</v>
      </c>
      <c r="L28" s="94"/>
    </row>
    <row r="29" spans="2:12" ht="19.5" customHeight="1" thickBot="1">
      <c r="B29" s="139"/>
      <c r="C29" s="145"/>
      <c r="D29" s="145"/>
      <c r="E29" s="145"/>
      <c r="F29" s="146"/>
      <c r="G29" s="146"/>
      <c r="H29" s="147"/>
      <c r="I29" s="147"/>
      <c r="J29" s="149" t="s">
        <v>50</v>
      </c>
      <c r="K29" s="202">
        <f>SUM(K15:K28)</f>
        <v>370000</v>
      </c>
      <c r="L29" s="94"/>
    </row>
    <row r="30" spans="2:12" ht="9.75" customHeight="1">
      <c r="B30" s="140"/>
      <c r="C30" s="141"/>
      <c r="D30" s="141"/>
      <c r="E30" s="141"/>
      <c r="F30" s="141"/>
      <c r="G30" s="141"/>
      <c r="H30" s="141"/>
      <c r="I30" s="141"/>
      <c r="J30" s="141"/>
      <c r="K30" s="92"/>
      <c r="L30" s="136"/>
    </row>
    <row r="31" spans="2:10" ht="12.75">
      <c r="B31" s="129"/>
      <c r="C31" s="129"/>
      <c r="D31" s="129"/>
      <c r="E31" s="129"/>
      <c r="F31" s="129"/>
      <c r="G31" s="129"/>
      <c r="H31" s="129"/>
      <c r="I31" s="129"/>
      <c r="J31" s="129"/>
    </row>
    <row r="32" spans="1:10" ht="22.5" customHeight="1">
      <c r="A32" s="224" t="s">
        <v>60</v>
      </c>
      <c r="B32" s="224"/>
      <c r="C32" s="224"/>
      <c r="D32" s="224"/>
      <c r="E32" s="224"/>
      <c r="F32" s="224"/>
      <c r="G32" s="224"/>
      <c r="H32" s="224"/>
      <c r="I32" s="224"/>
      <c r="J32" s="129"/>
    </row>
    <row r="33" spans="1:10" ht="20.25" customHeight="1">
      <c r="A33" s="6"/>
      <c r="B33" s="174"/>
      <c r="C33" s="6" t="s">
        <v>61</v>
      </c>
      <c r="D33" s="6" t="s">
        <v>140</v>
      </c>
      <c r="E33" s="6"/>
      <c r="F33" s="6"/>
      <c r="G33" s="6"/>
      <c r="H33" s="6"/>
      <c r="I33" s="6"/>
      <c r="J33" s="129"/>
    </row>
    <row r="34" spans="1:10" ht="31.5" customHeight="1">
      <c r="A34" s="6"/>
      <c r="B34" s="6"/>
      <c r="C34" s="6"/>
      <c r="D34" s="6"/>
      <c r="E34" s="6"/>
      <c r="F34" s="6"/>
      <c r="G34" s="6"/>
      <c r="H34" s="6"/>
      <c r="I34" s="6"/>
      <c r="J34" s="129"/>
    </row>
    <row r="35" spans="1:10" ht="26.25" customHeight="1">
      <c r="A35" s="6"/>
      <c r="B35" s="175"/>
      <c r="C35" s="6" t="s">
        <v>61</v>
      </c>
      <c r="D35" s="6" t="s">
        <v>70</v>
      </c>
      <c r="E35" s="6"/>
      <c r="F35" s="6"/>
      <c r="G35" s="6"/>
      <c r="H35" s="6"/>
      <c r="I35" s="6"/>
      <c r="J35" s="129"/>
    </row>
    <row r="36" spans="1:10" ht="24.75" customHeight="1">
      <c r="A36" s="6"/>
      <c r="B36" s="176"/>
      <c r="C36" s="6"/>
      <c r="D36" s="6"/>
      <c r="E36" s="6"/>
      <c r="F36" s="6"/>
      <c r="G36" s="6"/>
      <c r="H36" s="6"/>
      <c r="I36" s="6"/>
      <c r="J36" s="129"/>
    </row>
    <row r="37" spans="1:10" ht="24.75" customHeight="1">
      <c r="A37" s="6"/>
      <c r="B37" s="177"/>
      <c r="C37" s="6" t="s">
        <v>61</v>
      </c>
      <c r="D37" s="225" t="s">
        <v>142</v>
      </c>
      <c r="E37" s="225"/>
      <c r="F37" s="225"/>
      <c r="G37" s="225"/>
      <c r="H37" s="225"/>
      <c r="I37" s="225"/>
      <c r="J37" s="129"/>
    </row>
    <row r="38" spans="1:10" ht="20.25" customHeight="1" hidden="1">
      <c r="A38" s="6"/>
      <c r="B38" s="178"/>
      <c r="C38" s="6" t="s">
        <v>63</v>
      </c>
      <c r="D38" s="225"/>
      <c r="E38" s="225"/>
      <c r="F38" s="225"/>
      <c r="G38" s="225"/>
      <c r="H38" s="225"/>
      <c r="I38" s="225"/>
      <c r="J38" s="58"/>
    </row>
    <row r="39" spans="1:10" ht="16.5" customHeight="1" hidden="1">
      <c r="A39" t="s">
        <v>17</v>
      </c>
      <c r="B39" s="224"/>
      <c r="C39" s="224"/>
      <c r="D39" s="224"/>
      <c r="E39" s="224"/>
      <c r="F39" s="224"/>
      <c r="G39" s="224"/>
      <c r="H39" s="224"/>
      <c r="I39" s="224"/>
      <c r="J39" s="224"/>
    </row>
    <row r="40" spans="1:10" ht="15" customHeight="1" hidden="1">
      <c r="A40" t="s">
        <v>18</v>
      </c>
      <c r="B40" s="6"/>
      <c r="C40" s="9"/>
      <c r="D40" s="6"/>
      <c r="E40" s="6"/>
      <c r="F40" s="6"/>
      <c r="G40" s="6"/>
      <c r="H40" s="6"/>
      <c r="I40" s="6"/>
      <c r="J40" s="6"/>
    </row>
    <row r="41" spans="2:10" ht="7.5" customHeight="1" hidden="1">
      <c r="B41" s="6"/>
      <c r="C41" s="6"/>
      <c r="D41" s="6"/>
      <c r="E41" s="6"/>
      <c r="F41" s="6"/>
      <c r="G41" s="6"/>
      <c r="H41" s="6"/>
      <c r="I41" s="6"/>
      <c r="J41" s="6"/>
    </row>
    <row r="42" spans="1:10" ht="15" customHeight="1" hidden="1">
      <c r="A42" t="s">
        <v>19</v>
      </c>
      <c r="B42" s="6"/>
      <c r="C42" s="9"/>
      <c r="D42" s="6"/>
      <c r="E42" s="6"/>
      <c r="F42" s="6"/>
      <c r="G42" s="6"/>
      <c r="H42" s="6"/>
      <c r="I42" s="6"/>
      <c r="J42" s="6"/>
    </row>
    <row r="43" spans="1:10" ht="7.5" customHeight="1" hidden="1">
      <c r="A43" t="s">
        <v>20</v>
      </c>
      <c r="B43" s="6"/>
      <c r="C43" s="9"/>
      <c r="D43" s="6"/>
      <c r="E43" s="6"/>
      <c r="F43" s="6"/>
      <c r="G43" s="6"/>
      <c r="H43" s="6"/>
      <c r="I43" s="6"/>
      <c r="J43" s="6"/>
    </row>
    <row r="44" spans="2:10" ht="15" customHeight="1" hidden="1">
      <c r="B44" s="6"/>
      <c r="C44" s="6"/>
      <c r="D44" s="6"/>
      <c r="E44" s="225"/>
      <c r="F44" s="225"/>
      <c r="G44" s="225"/>
      <c r="H44" s="225"/>
      <c r="I44" s="225"/>
      <c r="J44" s="225"/>
    </row>
    <row r="45" spans="1:10" ht="15" customHeight="1" hidden="1">
      <c r="A45" t="s">
        <v>21</v>
      </c>
      <c r="B45" s="6"/>
      <c r="C45" s="6"/>
      <c r="D45" s="6"/>
      <c r="E45" s="225"/>
      <c r="F45" s="225"/>
      <c r="G45" s="225"/>
      <c r="H45" s="225"/>
      <c r="I45" s="225"/>
      <c r="J45" s="225"/>
    </row>
    <row r="46" ht="12.75" hidden="1">
      <c r="A46" t="s">
        <v>22</v>
      </c>
    </row>
    <row r="47" ht="12.75" hidden="1"/>
    <row r="48" ht="12.75" hidden="1">
      <c r="A48">
        <v>1</v>
      </c>
    </row>
    <row r="49" ht="12.75" hidden="1">
      <c r="A49">
        <v>2</v>
      </c>
    </row>
    <row r="50" ht="12.75" hidden="1">
      <c r="A50">
        <v>3</v>
      </c>
    </row>
    <row r="51" ht="12.75" hidden="1">
      <c r="A51">
        <v>4</v>
      </c>
    </row>
    <row r="52" ht="12.75" hidden="1">
      <c r="A52">
        <v>5</v>
      </c>
    </row>
    <row r="152" spans="12:15" ht="15">
      <c r="L152" s="32"/>
      <c r="M152" s="32"/>
      <c r="N152" s="32"/>
      <c r="O152" s="32"/>
    </row>
    <row r="153" spans="12:15" ht="14.25">
      <c r="L153" s="36"/>
      <c r="M153" s="36"/>
      <c r="N153" s="35"/>
      <c r="O153" s="36"/>
    </row>
    <row r="154" spans="12:15" ht="45.75" customHeight="1">
      <c r="L154" s="38"/>
      <c r="M154" s="38"/>
      <c r="N154" s="38"/>
      <c r="O154" s="38"/>
    </row>
    <row r="155" spans="12:15" ht="14.25" customHeight="1">
      <c r="L155" s="39"/>
      <c r="M155" s="39"/>
      <c r="N155" s="39"/>
      <c r="O155" s="39"/>
    </row>
    <row r="156" spans="12:15" ht="14.25">
      <c r="L156" s="38"/>
      <c r="M156" s="38"/>
      <c r="N156" s="38"/>
      <c r="O156" s="217"/>
    </row>
    <row r="157" spans="12:15" ht="14.25">
      <c r="L157" s="36"/>
      <c r="M157" s="36"/>
      <c r="N157" s="36"/>
      <c r="O157" s="218"/>
    </row>
    <row r="158" spans="12:15" ht="30.75" customHeight="1">
      <c r="L158" s="38"/>
      <c r="M158" s="38"/>
      <c r="N158" s="38"/>
      <c r="O158" s="38"/>
    </row>
    <row r="159" spans="12:15" ht="14.25" customHeight="1">
      <c r="L159" s="36"/>
      <c r="M159" s="36"/>
      <c r="N159" s="36"/>
      <c r="O159" s="36"/>
    </row>
    <row r="160" spans="12:15" ht="14.25">
      <c r="L160" s="38"/>
      <c r="M160" s="38"/>
      <c r="N160" s="38"/>
      <c r="O160" s="38"/>
    </row>
    <row r="161" spans="12:15" ht="14.25">
      <c r="L161" s="36"/>
      <c r="M161" s="36"/>
      <c r="N161" s="36"/>
      <c r="O161" s="36"/>
    </row>
    <row r="162" spans="12:15" ht="14.25">
      <c r="L162" s="38"/>
      <c r="M162" s="38"/>
      <c r="N162" s="38"/>
      <c r="O162" s="217"/>
    </row>
    <row r="163" spans="12:15" ht="14.25">
      <c r="L163" s="38"/>
      <c r="M163" s="38"/>
      <c r="N163" s="38"/>
      <c r="O163" s="221"/>
    </row>
    <row r="164" spans="12:15" ht="14.25">
      <c r="L164" s="36"/>
      <c r="M164" s="40"/>
      <c r="N164" s="40"/>
      <c r="O164" s="218"/>
    </row>
    <row r="291" spans="12:13" ht="15.75">
      <c r="L291" s="44"/>
      <c r="M291" s="44"/>
    </row>
    <row r="292" spans="12:13" ht="15">
      <c r="L292" s="46"/>
      <c r="M292" s="46"/>
    </row>
    <row r="293" spans="12:13" ht="15">
      <c r="L293" s="46"/>
      <c r="M293" s="46"/>
    </row>
    <row r="294" spans="12:13" ht="15">
      <c r="L294" s="47"/>
      <c r="M294" s="47"/>
    </row>
    <row r="299" spans="12:14" ht="15.75">
      <c r="L299" s="21"/>
      <c r="M299" s="21"/>
      <c r="N299" s="21"/>
    </row>
    <row r="300" spans="12:14" ht="15">
      <c r="L300" s="222"/>
      <c r="M300" s="222"/>
      <c r="N300" s="222"/>
    </row>
    <row r="301" spans="12:14" ht="15.75">
      <c r="L301" s="23"/>
      <c r="M301" s="21"/>
      <c r="N301" s="21"/>
    </row>
    <row r="302" spans="12:14" ht="15.75">
      <c r="L302" s="21"/>
      <c r="M302" s="21"/>
      <c r="N302" s="21"/>
    </row>
    <row r="303" spans="12:14" ht="15.75">
      <c r="L303" s="21"/>
      <c r="M303" s="21"/>
      <c r="N303" s="21"/>
    </row>
    <row r="304" spans="12:14" ht="15.75">
      <c r="L304" s="21"/>
      <c r="M304" s="21"/>
      <c r="N304" s="21"/>
    </row>
    <row r="305" spans="12:14" ht="15.75">
      <c r="L305" s="79"/>
      <c r="M305" s="50"/>
      <c r="N305" s="51"/>
    </row>
    <row r="306" spans="12:14" ht="12.75">
      <c r="L306" s="53"/>
      <c r="M306" s="53"/>
      <c r="N306" s="53"/>
    </row>
    <row r="307" spans="12:14" ht="12.75">
      <c r="L307" s="53"/>
      <c r="M307" s="53"/>
      <c r="N307" s="53"/>
    </row>
    <row r="308" spans="12:14" ht="12.75">
      <c r="L308" s="53"/>
      <c r="M308" s="53"/>
      <c r="N308" s="53"/>
    </row>
    <row r="309" spans="12:14" ht="12.75">
      <c r="L309" s="53"/>
      <c r="M309" s="53"/>
      <c r="N309" s="53"/>
    </row>
    <row r="310" spans="12:14" ht="12.75">
      <c r="L310" s="53"/>
      <c r="M310" s="53"/>
      <c r="N310" s="53"/>
    </row>
    <row r="311" spans="12:14" ht="12.75">
      <c r="L311" s="53"/>
      <c r="M311" s="53"/>
      <c r="N311" s="53"/>
    </row>
    <row r="312" spans="12:14" ht="12.75">
      <c r="L312" s="53"/>
      <c r="M312" s="53"/>
      <c r="N312" s="53"/>
    </row>
    <row r="313" spans="12:14" ht="12.75">
      <c r="L313" s="53"/>
      <c r="M313" s="53"/>
      <c r="N313" s="53"/>
    </row>
    <row r="314" spans="12:14" ht="12.75">
      <c r="L314" s="53"/>
      <c r="M314" s="53"/>
      <c r="N314" s="53"/>
    </row>
    <row r="315" spans="12:14" ht="12.75">
      <c r="L315" s="53"/>
      <c r="M315" s="53"/>
      <c r="N315" s="53"/>
    </row>
    <row r="316" spans="12:14" ht="12.75">
      <c r="L316" s="53"/>
      <c r="M316" s="53"/>
      <c r="N316" s="53"/>
    </row>
    <row r="317" spans="12:14" ht="12.75">
      <c r="L317" s="53"/>
      <c r="M317" s="53"/>
      <c r="N317" s="53"/>
    </row>
    <row r="318" spans="12:14" ht="12.75">
      <c r="L318" s="53"/>
      <c r="M318" s="53"/>
      <c r="N318" s="53"/>
    </row>
    <row r="319" spans="12:14" ht="12.75">
      <c r="L319" s="53"/>
      <c r="M319" s="53"/>
      <c r="N319" s="53"/>
    </row>
    <row r="320" spans="12:14" ht="12.75">
      <c r="L320" s="53"/>
      <c r="M320" s="53"/>
      <c r="N320" s="53"/>
    </row>
    <row r="321" spans="12:14" ht="12.75">
      <c r="L321" s="53"/>
      <c r="M321" s="53"/>
      <c r="N321" s="53"/>
    </row>
    <row r="322" spans="12:14" ht="12.75">
      <c r="L322" s="53"/>
      <c r="M322" s="53"/>
      <c r="N322" s="53"/>
    </row>
    <row r="323" spans="12:14" ht="12.75">
      <c r="L323" s="53"/>
      <c r="M323" s="53"/>
      <c r="N323" s="53"/>
    </row>
    <row r="324" spans="12:14" ht="12.75">
      <c r="L324" s="53"/>
      <c r="M324" s="53"/>
      <c r="N324" s="53"/>
    </row>
    <row r="325" spans="12:14" ht="12.75">
      <c r="L325" s="53"/>
      <c r="M325" s="53"/>
      <c r="N325" s="53"/>
    </row>
    <row r="326" spans="12:14" ht="12.75">
      <c r="L326" s="53"/>
      <c r="M326" s="53"/>
      <c r="N326" s="53"/>
    </row>
    <row r="327" spans="12:14" ht="12.75">
      <c r="L327" s="53"/>
      <c r="M327" s="53"/>
      <c r="N327" s="53"/>
    </row>
    <row r="328" spans="12:14" ht="12.75">
      <c r="L328" s="53"/>
      <c r="M328" s="53"/>
      <c r="N328" s="53"/>
    </row>
    <row r="329" spans="12:14" ht="12.75">
      <c r="L329" s="53"/>
      <c r="M329" s="53"/>
      <c r="N329" s="53"/>
    </row>
    <row r="330" spans="12:14" ht="12.75">
      <c r="L330" s="53"/>
      <c r="M330" s="53"/>
      <c r="N330" s="53"/>
    </row>
    <row r="331" spans="12:14" ht="12.75">
      <c r="L331" s="55"/>
      <c r="M331" s="52"/>
      <c r="N331" s="53"/>
    </row>
    <row r="332" spans="12:14" ht="12.75">
      <c r="L332" s="55"/>
      <c r="M332" s="52"/>
      <c r="N332" s="53"/>
    </row>
    <row r="333" spans="12:14" ht="12.75">
      <c r="L333" s="55"/>
      <c r="M333" s="52"/>
      <c r="N333" s="53"/>
    </row>
    <row r="334" spans="12:14" ht="12.75">
      <c r="L334" s="55"/>
      <c r="M334" s="52"/>
      <c r="N334" s="53"/>
    </row>
    <row r="335" spans="12:14" ht="12.75">
      <c r="L335" s="55"/>
      <c r="M335" s="52"/>
      <c r="N335" s="53"/>
    </row>
    <row r="336" spans="12:14" ht="12.75">
      <c r="L336" s="55"/>
      <c r="M336" s="55"/>
      <c r="N336" s="52"/>
    </row>
    <row r="337" spans="12:14" ht="12.75">
      <c r="L337" s="55"/>
      <c r="M337" s="55"/>
      <c r="N337" s="52"/>
    </row>
    <row r="338" spans="12:14" ht="12.75">
      <c r="L338" s="55"/>
      <c r="M338" s="55"/>
      <c r="N338" s="52"/>
    </row>
    <row r="339" spans="12:14" ht="12.75">
      <c r="L339" s="55"/>
      <c r="M339" s="55"/>
      <c r="N339" s="52"/>
    </row>
    <row r="340" spans="12:14" ht="12.75">
      <c r="L340" s="55"/>
      <c r="M340" s="55"/>
      <c r="N340" s="52"/>
    </row>
    <row r="341" spans="12:14" ht="12.75">
      <c r="L341" s="53"/>
      <c r="M341" s="53"/>
      <c r="N341" s="53"/>
    </row>
    <row r="342" spans="12:14" ht="12.75">
      <c r="L342" s="53"/>
      <c r="M342" s="53"/>
      <c r="N342" s="53"/>
    </row>
    <row r="343" spans="12:14" ht="13.5" thickBot="1">
      <c r="L343" s="53"/>
      <c r="M343" s="53"/>
      <c r="N343" s="56"/>
    </row>
    <row r="344" ht="13.5" thickTop="1"/>
  </sheetData>
  <sheetProtection/>
  <mergeCells count="32">
    <mergeCell ref="F10:I10"/>
    <mergeCell ref="F11:I11"/>
    <mergeCell ref="A32:I32"/>
    <mergeCell ref="D37:I38"/>
    <mergeCell ref="B2:H2"/>
    <mergeCell ref="C16:H16"/>
    <mergeCell ref="F5:I5"/>
    <mergeCell ref="F6:I6"/>
    <mergeCell ref="F7:I7"/>
    <mergeCell ref="F8:I8"/>
    <mergeCell ref="F9:I9"/>
    <mergeCell ref="E4:G4"/>
    <mergeCell ref="C17:H17"/>
    <mergeCell ref="C18:H18"/>
    <mergeCell ref="C21:H21"/>
    <mergeCell ref="C22:H22"/>
    <mergeCell ref="C19:H19"/>
    <mergeCell ref="L300:N300"/>
    <mergeCell ref="E44:J45"/>
    <mergeCell ref="B39:J39"/>
    <mergeCell ref="C26:H26"/>
    <mergeCell ref="C27:H27"/>
    <mergeCell ref="C20:H20"/>
    <mergeCell ref="O162:O164"/>
    <mergeCell ref="O156:O157"/>
    <mergeCell ref="C25:H25"/>
    <mergeCell ref="C28:H28"/>
    <mergeCell ref="C13:K13"/>
    <mergeCell ref="C14:H14"/>
    <mergeCell ref="C15:H15"/>
    <mergeCell ref="C24:H24"/>
    <mergeCell ref="C23:H23"/>
  </mergeCells>
  <printOptions/>
  <pageMargins left="0.75" right="0.62" top="1" bottom="1" header="0.5" footer="0.5"/>
  <pageSetup fitToHeight="1" fitToWidth="1" horizontalDpi="600" verticalDpi="600" orientation="portrait" paperSize="9"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O362"/>
  <sheetViews>
    <sheetView showGridLines="0" zoomScale="75" zoomScaleNormal="75" zoomScaleSheetLayoutView="75" zoomScalePageLayoutView="0" workbookViewId="0" topLeftCell="A1">
      <selection activeCell="K2" sqref="K2"/>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40.7109375" style="0" customWidth="1"/>
    <col min="8" max="11" width="20.7109375" style="0" customWidth="1"/>
    <col min="12" max="13" width="2.7109375" style="0" customWidth="1"/>
  </cols>
  <sheetData>
    <row r="1" ht="24" customHeight="1"/>
    <row r="2" spans="2:10" ht="34.5" customHeight="1">
      <c r="B2" s="229" t="s">
        <v>172</v>
      </c>
      <c r="C2" s="229"/>
      <c r="D2" s="229"/>
      <c r="E2" s="229"/>
      <c r="F2" s="229"/>
      <c r="G2" s="229"/>
      <c r="H2" s="229"/>
      <c r="J2" s="101"/>
    </row>
    <row r="3" spans="2:12" ht="9.75" customHeight="1">
      <c r="B3" s="190"/>
      <c r="C3" s="102"/>
      <c r="D3" s="102"/>
      <c r="E3" s="102"/>
      <c r="F3" s="102"/>
      <c r="G3" s="102"/>
      <c r="H3" s="102"/>
      <c r="I3" s="185"/>
      <c r="J3" s="130"/>
      <c r="K3" s="185"/>
      <c r="L3" s="93"/>
    </row>
    <row r="4" spans="2:12" ht="34.5" customHeight="1">
      <c r="B4" s="191"/>
      <c r="C4" s="81"/>
      <c r="D4" s="81"/>
      <c r="E4" s="249" t="s">
        <v>103</v>
      </c>
      <c r="F4" s="249"/>
      <c r="G4" s="249"/>
      <c r="H4" s="81"/>
      <c r="I4" s="97"/>
      <c r="J4" s="100"/>
      <c r="K4" s="97"/>
      <c r="L4" s="94"/>
    </row>
    <row r="5" spans="2:12" ht="19.5" customHeight="1">
      <c r="B5" s="191"/>
      <c r="C5" s="81"/>
      <c r="D5" s="81"/>
      <c r="E5" s="144" t="s">
        <v>39</v>
      </c>
      <c r="F5" s="245" t="s">
        <v>37</v>
      </c>
      <c r="G5" s="245"/>
      <c r="H5" s="245"/>
      <c r="I5" s="245"/>
      <c r="J5" s="100"/>
      <c r="K5" s="97"/>
      <c r="L5" s="94"/>
    </row>
    <row r="6" spans="2:12" ht="19.5" customHeight="1">
      <c r="B6" s="191"/>
      <c r="C6" s="81"/>
      <c r="D6" s="81"/>
      <c r="E6" s="144" t="s">
        <v>40</v>
      </c>
      <c r="F6" s="245" t="s">
        <v>38</v>
      </c>
      <c r="G6" s="245"/>
      <c r="H6" s="245"/>
      <c r="I6" s="245"/>
      <c r="J6" s="100"/>
      <c r="K6" s="97"/>
      <c r="L6" s="94"/>
    </row>
    <row r="7" spans="2:12" ht="19.5" customHeight="1">
      <c r="B7" s="191"/>
      <c r="C7" s="81"/>
      <c r="D7" s="81"/>
      <c r="E7" s="144" t="s">
        <v>39</v>
      </c>
      <c r="F7" s="245" t="s">
        <v>137</v>
      </c>
      <c r="G7" s="245"/>
      <c r="H7" s="245"/>
      <c r="I7" s="245"/>
      <c r="J7" s="100"/>
      <c r="K7" s="97"/>
      <c r="L7" s="94"/>
    </row>
    <row r="8" spans="2:12" ht="19.5" customHeight="1">
      <c r="B8" s="191"/>
      <c r="C8" s="81"/>
      <c r="D8" s="81"/>
      <c r="E8" s="144" t="s">
        <v>41</v>
      </c>
      <c r="F8" s="245" t="s">
        <v>45</v>
      </c>
      <c r="G8" s="245"/>
      <c r="H8" s="245"/>
      <c r="I8" s="245"/>
      <c r="J8" s="100"/>
      <c r="K8" s="97"/>
      <c r="L8" s="94"/>
    </row>
    <row r="9" spans="2:12" ht="19.5" customHeight="1">
      <c r="B9" s="191"/>
      <c r="C9" s="81"/>
      <c r="D9" s="81"/>
      <c r="E9" s="144" t="s">
        <v>52</v>
      </c>
      <c r="F9" s="245" t="s">
        <v>105</v>
      </c>
      <c r="G9" s="245"/>
      <c r="H9" s="245"/>
      <c r="I9" s="245"/>
      <c r="J9" s="100"/>
      <c r="K9" s="97"/>
      <c r="L9" s="94"/>
    </row>
    <row r="10" spans="2:12" ht="19.5" customHeight="1">
      <c r="B10" s="191"/>
      <c r="C10" s="81"/>
      <c r="D10" s="81"/>
      <c r="E10" s="144" t="s">
        <v>53</v>
      </c>
      <c r="F10" s="245" t="s">
        <v>46</v>
      </c>
      <c r="G10" s="245"/>
      <c r="H10" s="245"/>
      <c r="I10" s="245"/>
      <c r="J10" s="100"/>
      <c r="K10" s="97"/>
      <c r="L10" s="94"/>
    </row>
    <row r="11" spans="2:12" ht="30" customHeight="1">
      <c r="B11" s="191"/>
      <c r="C11" s="81"/>
      <c r="D11" s="81"/>
      <c r="E11" s="144" t="s">
        <v>42</v>
      </c>
      <c r="F11" s="245" t="s">
        <v>47</v>
      </c>
      <c r="G11" s="245"/>
      <c r="H11" s="245"/>
      <c r="I11" s="245"/>
      <c r="J11" s="100"/>
      <c r="K11" s="97"/>
      <c r="L11" s="94"/>
    </row>
    <row r="12" spans="2:12" ht="19.5" customHeight="1">
      <c r="B12" s="191"/>
      <c r="C12" s="81"/>
      <c r="D12" s="81"/>
      <c r="E12" s="144" t="s">
        <v>43</v>
      </c>
      <c r="F12" s="245" t="s">
        <v>48</v>
      </c>
      <c r="G12" s="245"/>
      <c r="H12" s="245"/>
      <c r="I12" s="245"/>
      <c r="J12" s="100"/>
      <c r="K12" s="97"/>
      <c r="L12" s="94"/>
    </row>
    <row r="13" spans="2:12" ht="30" customHeight="1">
      <c r="B13" s="191"/>
      <c r="C13" s="81"/>
      <c r="D13" s="81"/>
      <c r="E13" s="144" t="s">
        <v>44</v>
      </c>
      <c r="F13" s="245" t="s">
        <v>49</v>
      </c>
      <c r="G13" s="245"/>
      <c r="H13" s="245"/>
      <c r="I13" s="245"/>
      <c r="J13" s="100"/>
      <c r="K13" s="97"/>
      <c r="L13" s="94"/>
    </row>
    <row r="14" spans="2:12" ht="19.5" customHeight="1">
      <c r="B14" s="191"/>
      <c r="C14" s="81"/>
      <c r="D14" s="81"/>
      <c r="E14" s="148"/>
      <c r="F14" s="233"/>
      <c r="G14" s="233"/>
      <c r="H14" s="233"/>
      <c r="I14" s="233"/>
      <c r="J14" s="100"/>
      <c r="K14" s="97"/>
      <c r="L14" s="94"/>
    </row>
    <row r="15" spans="2:12" ht="34.5" customHeight="1">
      <c r="B15" s="191"/>
      <c r="C15" s="234" t="s">
        <v>116</v>
      </c>
      <c r="D15" s="234"/>
      <c r="E15" s="234"/>
      <c r="F15" s="234"/>
      <c r="G15" s="234"/>
      <c r="H15" s="234"/>
      <c r="I15" s="234"/>
      <c r="J15" s="234"/>
      <c r="K15" s="234"/>
      <c r="L15" s="94"/>
    </row>
    <row r="16" spans="1:12" ht="35.25" customHeight="1">
      <c r="A16" s="9"/>
      <c r="B16" s="111"/>
      <c r="C16" s="235" t="s">
        <v>114</v>
      </c>
      <c r="D16" s="236"/>
      <c r="E16" s="236"/>
      <c r="F16" s="236"/>
      <c r="G16" s="236"/>
      <c r="H16" s="237"/>
      <c r="I16" s="128" t="s">
        <v>115</v>
      </c>
      <c r="J16" s="128" t="s">
        <v>36</v>
      </c>
      <c r="K16" s="128" t="s">
        <v>35</v>
      </c>
      <c r="L16" s="94"/>
    </row>
    <row r="17" spans="1:12" ht="19.5" customHeight="1">
      <c r="A17" s="9"/>
      <c r="B17" s="111"/>
      <c r="C17" s="230" t="s">
        <v>135</v>
      </c>
      <c r="D17" s="231"/>
      <c r="E17" s="231"/>
      <c r="F17" s="231"/>
      <c r="G17" s="231"/>
      <c r="H17" s="232"/>
      <c r="I17" s="160">
        <v>3</v>
      </c>
      <c r="J17" s="162">
        <v>15000</v>
      </c>
      <c r="K17" s="201">
        <f>I17*J17</f>
        <v>45000</v>
      </c>
      <c r="L17" s="94"/>
    </row>
    <row r="18" spans="1:12" ht="19.5" customHeight="1">
      <c r="A18" s="9"/>
      <c r="B18" s="111"/>
      <c r="C18" s="230" t="s">
        <v>136</v>
      </c>
      <c r="D18" s="231"/>
      <c r="E18" s="231"/>
      <c r="F18" s="231"/>
      <c r="G18" s="231"/>
      <c r="H18" s="232"/>
      <c r="I18" s="160">
        <v>2</v>
      </c>
      <c r="J18" s="162">
        <v>3000</v>
      </c>
      <c r="K18" s="201">
        <f aca="true" t="shared" si="0" ref="K18:K47">I18*J18</f>
        <v>6000</v>
      </c>
      <c r="L18" s="94"/>
    </row>
    <row r="19" spans="1:12" ht="19.5" customHeight="1">
      <c r="A19" s="9"/>
      <c r="B19" s="108"/>
      <c r="C19" s="230" t="s">
        <v>117</v>
      </c>
      <c r="D19" s="231"/>
      <c r="E19" s="231"/>
      <c r="F19" s="231"/>
      <c r="G19" s="231"/>
      <c r="H19" s="232"/>
      <c r="I19" s="160">
        <v>7</v>
      </c>
      <c r="J19" s="162">
        <v>2000</v>
      </c>
      <c r="K19" s="201">
        <f t="shared" si="0"/>
        <v>14000</v>
      </c>
      <c r="L19" s="94"/>
    </row>
    <row r="20" spans="1:12" ht="19.5" customHeight="1">
      <c r="A20" s="9"/>
      <c r="B20" s="108"/>
      <c r="C20" s="244" t="s">
        <v>118</v>
      </c>
      <c r="D20" s="244"/>
      <c r="E20" s="244"/>
      <c r="F20" s="244"/>
      <c r="G20" s="244"/>
      <c r="H20" s="244"/>
      <c r="I20" s="173">
        <v>5</v>
      </c>
      <c r="J20" s="162">
        <v>3000</v>
      </c>
      <c r="K20" s="201">
        <f t="shared" si="0"/>
        <v>15000</v>
      </c>
      <c r="L20" s="94"/>
    </row>
    <row r="21" spans="1:12" ht="19.5" customHeight="1">
      <c r="A21" s="9"/>
      <c r="B21" s="99"/>
      <c r="C21" s="244" t="s">
        <v>119</v>
      </c>
      <c r="D21" s="244"/>
      <c r="E21" s="244"/>
      <c r="F21" s="244"/>
      <c r="G21" s="244"/>
      <c r="H21" s="244"/>
      <c r="I21" s="173">
        <v>1</v>
      </c>
      <c r="J21" s="162">
        <v>4000</v>
      </c>
      <c r="K21" s="201">
        <f t="shared" si="0"/>
        <v>4000</v>
      </c>
      <c r="L21" s="94"/>
    </row>
    <row r="22" spans="1:12" ht="19.5" customHeight="1">
      <c r="A22" s="9"/>
      <c r="B22" s="99"/>
      <c r="C22" s="244" t="s">
        <v>120</v>
      </c>
      <c r="D22" s="244"/>
      <c r="E22" s="244"/>
      <c r="F22" s="244"/>
      <c r="G22" s="244"/>
      <c r="H22" s="244"/>
      <c r="I22" s="173">
        <v>5</v>
      </c>
      <c r="J22" s="162">
        <v>2500</v>
      </c>
      <c r="K22" s="201">
        <f t="shared" si="0"/>
        <v>12500</v>
      </c>
      <c r="L22" s="94"/>
    </row>
    <row r="23" spans="1:12" ht="19.5" customHeight="1">
      <c r="A23" s="9"/>
      <c r="B23" s="111"/>
      <c r="C23" s="244" t="s">
        <v>121</v>
      </c>
      <c r="D23" s="244"/>
      <c r="E23" s="244"/>
      <c r="F23" s="244"/>
      <c r="G23" s="244"/>
      <c r="H23" s="244"/>
      <c r="I23" s="173">
        <v>7</v>
      </c>
      <c r="J23" s="162">
        <v>1500</v>
      </c>
      <c r="K23" s="201">
        <f t="shared" si="0"/>
        <v>10500</v>
      </c>
      <c r="L23" s="94"/>
    </row>
    <row r="24" spans="1:12" ht="19.5" customHeight="1">
      <c r="A24" s="9"/>
      <c r="B24" s="111"/>
      <c r="C24" s="230" t="s">
        <v>132</v>
      </c>
      <c r="D24" s="231"/>
      <c r="E24" s="231"/>
      <c r="F24" s="231"/>
      <c r="G24" s="231"/>
      <c r="H24" s="232"/>
      <c r="I24" s="173">
        <v>8</v>
      </c>
      <c r="J24" s="162">
        <v>2000</v>
      </c>
      <c r="K24" s="201">
        <f t="shared" si="0"/>
        <v>16000</v>
      </c>
      <c r="L24" s="94"/>
    </row>
    <row r="25" spans="1:12" ht="19.5" customHeight="1">
      <c r="A25" s="9"/>
      <c r="B25" s="108"/>
      <c r="C25" s="244" t="s">
        <v>122</v>
      </c>
      <c r="D25" s="244"/>
      <c r="E25" s="244"/>
      <c r="F25" s="244"/>
      <c r="G25" s="244"/>
      <c r="H25" s="244"/>
      <c r="I25" s="173">
        <v>25</v>
      </c>
      <c r="J25" s="162">
        <v>2000</v>
      </c>
      <c r="K25" s="201">
        <f t="shared" si="0"/>
        <v>50000</v>
      </c>
      <c r="L25" s="94"/>
    </row>
    <row r="26" spans="1:12" ht="19.5" customHeight="1">
      <c r="A26" s="9"/>
      <c r="B26" s="99"/>
      <c r="C26" s="244" t="s">
        <v>123</v>
      </c>
      <c r="D26" s="244"/>
      <c r="E26" s="244"/>
      <c r="F26" s="244"/>
      <c r="G26" s="244"/>
      <c r="H26" s="244"/>
      <c r="I26" s="173">
        <v>8</v>
      </c>
      <c r="J26" s="162">
        <v>4000</v>
      </c>
      <c r="K26" s="201">
        <f t="shared" si="0"/>
        <v>32000</v>
      </c>
      <c r="L26" s="94"/>
    </row>
    <row r="27" spans="1:12" ht="19.5" customHeight="1">
      <c r="A27" s="9"/>
      <c r="B27" s="99"/>
      <c r="C27" s="230" t="s">
        <v>133</v>
      </c>
      <c r="D27" s="231"/>
      <c r="E27" s="231"/>
      <c r="F27" s="231"/>
      <c r="G27" s="231"/>
      <c r="H27" s="232"/>
      <c r="I27" s="173">
        <v>2</v>
      </c>
      <c r="J27" s="162">
        <v>50000</v>
      </c>
      <c r="K27" s="201">
        <f t="shared" si="0"/>
        <v>100000</v>
      </c>
      <c r="L27" s="94"/>
    </row>
    <row r="28" spans="1:12" ht="19.5" customHeight="1">
      <c r="A28" s="9"/>
      <c r="B28" s="99"/>
      <c r="C28" s="230" t="s">
        <v>134</v>
      </c>
      <c r="D28" s="231"/>
      <c r="E28" s="231"/>
      <c r="F28" s="231"/>
      <c r="G28" s="231"/>
      <c r="H28" s="232"/>
      <c r="I28" s="173">
        <v>27</v>
      </c>
      <c r="J28" s="162">
        <v>2000</v>
      </c>
      <c r="K28" s="201">
        <f t="shared" si="0"/>
        <v>54000</v>
      </c>
      <c r="L28" s="94"/>
    </row>
    <row r="29" spans="1:12" ht="19.5" customHeight="1">
      <c r="A29" s="9"/>
      <c r="B29" s="111"/>
      <c r="C29" s="230" t="s">
        <v>124</v>
      </c>
      <c r="D29" s="231"/>
      <c r="E29" s="231"/>
      <c r="F29" s="231"/>
      <c r="G29" s="231"/>
      <c r="H29" s="232"/>
      <c r="I29" s="173">
        <v>25</v>
      </c>
      <c r="J29" s="162">
        <v>2500</v>
      </c>
      <c r="K29" s="201">
        <f t="shared" si="0"/>
        <v>62500</v>
      </c>
      <c r="L29" s="94"/>
    </row>
    <row r="30" spans="1:12" ht="19.5" customHeight="1">
      <c r="A30" s="9"/>
      <c r="B30" s="108"/>
      <c r="C30" s="230" t="s">
        <v>125</v>
      </c>
      <c r="D30" s="231"/>
      <c r="E30" s="231"/>
      <c r="F30" s="231"/>
      <c r="G30" s="231"/>
      <c r="H30" s="232"/>
      <c r="I30" s="173">
        <v>2</v>
      </c>
      <c r="J30" s="162">
        <v>3000</v>
      </c>
      <c r="K30" s="201">
        <f t="shared" si="0"/>
        <v>6000</v>
      </c>
      <c r="L30" s="94"/>
    </row>
    <row r="31" spans="1:12" ht="19.5" customHeight="1">
      <c r="A31" s="9"/>
      <c r="B31" s="99"/>
      <c r="C31" s="230" t="s">
        <v>126</v>
      </c>
      <c r="D31" s="231"/>
      <c r="E31" s="231"/>
      <c r="F31" s="231"/>
      <c r="G31" s="231"/>
      <c r="H31" s="232"/>
      <c r="I31" s="173">
        <v>4</v>
      </c>
      <c r="J31" s="162">
        <v>2000</v>
      </c>
      <c r="K31" s="201">
        <f t="shared" si="0"/>
        <v>8000</v>
      </c>
      <c r="L31" s="94"/>
    </row>
    <row r="32" spans="1:12" ht="19.5" customHeight="1">
      <c r="A32" s="9"/>
      <c r="B32" s="111"/>
      <c r="C32" s="244" t="s">
        <v>127</v>
      </c>
      <c r="D32" s="244"/>
      <c r="E32" s="244"/>
      <c r="F32" s="244"/>
      <c r="G32" s="244"/>
      <c r="H32" s="244"/>
      <c r="I32" s="173">
        <v>16</v>
      </c>
      <c r="J32" s="162">
        <v>1000</v>
      </c>
      <c r="K32" s="201">
        <f t="shared" si="0"/>
        <v>16000</v>
      </c>
      <c r="L32" s="94"/>
    </row>
    <row r="33" spans="1:12" ht="19.5" customHeight="1">
      <c r="A33" s="9"/>
      <c r="B33" s="111"/>
      <c r="C33" s="230" t="s">
        <v>128</v>
      </c>
      <c r="D33" s="231"/>
      <c r="E33" s="231"/>
      <c r="F33" s="231"/>
      <c r="G33" s="231"/>
      <c r="H33" s="232"/>
      <c r="I33" s="173">
        <v>10</v>
      </c>
      <c r="J33" s="162">
        <v>2500</v>
      </c>
      <c r="K33" s="201">
        <f t="shared" si="0"/>
        <v>25000</v>
      </c>
      <c r="L33" s="94"/>
    </row>
    <row r="34" spans="1:12" ht="19.5" customHeight="1">
      <c r="A34" s="9"/>
      <c r="B34" s="108"/>
      <c r="C34" s="230"/>
      <c r="D34" s="231"/>
      <c r="E34" s="231"/>
      <c r="F34" s="231"/>
      <c r="G34" s="231"/>
      <c r="H34" s="232"/>
      <c r="I34" s="173">
        <v>0</v>
      </c>
      <c r="J34" s="162">
        <v>0</v>
      </c>
      <c r="K34" s="201">
        <f t="shared" si="0"/>
        <v>0</v>
      </c>
      <c r="L34" s="94"/>
    </row>
    <row r="35" spans="1:12" ht="19.5" customHeight="1">
      <c r="A35" s="9"/>
      <c r="B35" s="99"/>
      <c r="C35" s="230"/>
      <c r="D35" s="231"/>
      <c r="E35" s="231"/>
      <c r="F35" s="231"/>
      <c r="G35" s="231"/>
      <c r="H35" s="232"/>
      <c r="I35" s="173">
        <v>0</v>
      </c>
      <c r="J35" s="162">
        <v>0</v>
      </c>
      <c r="K35" s="201">
        <f t="shared" si="0"/>
        <v>0</v>
      </c>
      <c r="L35" s="94"/>
    </row>
    <row r="36" spans="1:12" ht="19.5" customHeight="1">
      <c r="A36" s="9"/>
      <c r="B36" s="99"/>
      <c r="C36" s="230"/>
      <c r="D36" s="231"/>
      <c r="E36" s="231"/>
      <c r="F36" s="231"/>
      <c r="G36" s="231"/>
      <c r="H36" s="232"/>
      <c r="I36" s="173">
        <v>0</v>
      </c>
      <c r="J36" s="162">
        <v>0</v>
      </c>
      <c r="K36" s="201">
        <f t="shared" si="0"/>
        <v>0</v>
      </c>
      <c r="L36" s="94"/>
    </row>
    <row r="37" spans="1:12" ht="19.5" customHeight="1">
      <c r="A37" s="9"/>
      <c r="B37" s="99"/>
      <c r="C37" s="244"/>
      <c r="D37" s="244"/>
      <c r="E37" s="244"/>
      <c r="F37" s="244"/>
      <c r="G37" s="244"/>
      <c r="H37" s="244"/>
      <c r="I37" s="173">
        <v>0</v>
      </c>
      <c r="J37" s="162">
        <v>0</v>
      </c>
      <c r="K37" s="201">
        <f t="shared" si="0"/>
        <v>0</v>
      </c>
      <c r="L37" s="94"/>
    </row>
    <row r="38" spans="1:12" ht="19.5" customHeight="1">
      <c r="A38" s="9"/>
      <c r="B38" s="111"/>
      <c r="C38" s="244"/>
      <c r="D38" s="244"/>
      <c r="E38" s="244"/>
      <c r="F38" s="244"/>
      <c r="G38" s="244"/>
      <c r="H38" s="244"/>
      <c r="I38" s="173">
        <v>0</v>
      </c>
      <c r="J38" s="162">
        <v>0</v>
      </c>
      <c r="K38" s="201">
        <f t="shared" si="0"/>
        <v>0</v>
      </c>
      <c r="L38" s="94"/>
    </row>
    <row r="39" spans="1:12" ht="19.5" customHeight="1">
      <c r="A39" s="9"/>
      <c r="B39" s="108"/>
      <c r="C39" s="230"/>
      <c r="D39" s="231"/>
      <c r="E39" s="231"/>
      <c r="F39" s="231"/>
      <c r="G39" s="231"/>
      <c r="H39" s="232"/>
      <c r="I39" s="160">
        <v>0</v>
      </c>
      <c r="J39" s="162">
        <v>0</v>
      </c>
      <c r="K39" s="201">
        <f t="shared" si="0"/>
        <v>0</v>
      </c>
      <c r="L39" s="94"/>
    </row>
    <row r="40" spans="1:12" ht="19.5" customHeight="1">
      <c r="A40" s="9"/>
      <c r="B40" s="99"/>
      <c r="C40" s="230"/>
      <c r="D40" s="231"/>
      <c r="E40" s="231"/>
      <c r="F40" s="231"/>
      <c r="G40" s="231"/>
      <c r="H40" s="232"/>
      <c r="I40" s="160">
        <v>0</v>
      </c>
      <c r="J40" s="162">
        <v>0</v>
      </c>
      <c r="K40" s="201">
        <f t="shared" si="0"/>
        <v>0</v>
      </c>
      <c r="L40" s="94"/>
    </row>
    <row r="41" spans="1:12" ht="19.5" customHeight="1">
      <c r="A41" s="9"/>
      <c r="B41" s="99"/>
      <c r="C41" s="230"/>
      <c r="D41" s="231"/>
      <c r="E41" s="231"/>
      <c r="F41" s="231"/>
      <c r="G41" s="231"/>
      <c r="H41" s="232"/>
      <c r="I41" s="160">
        <v>0</v>
      </c>
      <c r="J41" s="162">
        <v>0</v>
      </c>
      <c r="K41" s="201">
        <f t="shared" si="0"/>
        <v>0</v>
      </c>
      <c r="L41" s="94"/>
    </row>
    <row r="42" spans="1:12" ht="19.5" customHeight="1">
      <c r="A42" s="9"/>
      <c r="B42" s="99"/>
      <c r="C42" s="230"/>
      <c r="D42" s="231"/>
      <c r="E42" s="231"/>
      <c r="F42" s="231"/>
      <c r="G42" s="231"/>
      <c r="H42" s="232"/>
      <c r="I42" s="160"/>
      <c r="J42" s="162"/>
      <c r="K42" s="201">
        <f t="shared" si="0"/>
        <v>0</v>
      </c>
      <c r="L42" s="94"/>
    </row>
    <row r="43" spans="1:12" ht="19.5" customHeight="1">
      <c r="A43" s="9"/>
      <c r="B43" s="111"/>
      <c r="C43" s="230"/>
      <c r="D43" s="231"/>
      <c r="E43" s="231"/>
      <c r="F43" s="231"/>
      <c r="G43" s="231"/>
      <c r="H43" s="232"/>
      <c r="I43" s="160"/>
      <c r="J43" s="162"/>
      <c r="K43" s="201">
        <f t="shared" si="0"/>
        <v>0</v>
      </c>
      <c r="L43" s="94"/>
    </row>
    <row r="44" spans="1:12" ht="19.5" customHeight="1">
      <c r="A44" s="9"/>
      <c r="B44" s="108"/>
      <c r="C44" s="230"/>
      <c r="D44" s="231"/>
      <c r="E44" s="231"/>
      <c r="F44" s="231"/>
      <c r="G44" s="231"/>
      <c r="H44" s="232"/>
      <c r="I44" s="160"/>
      <c r="J44" s="162"/>
      <c r="K44" s="201">
        <f t="shared" si="0"/>
        <v>0</v>
      </c>
      <c r="L44" s="94"/>
    </row>
    <row r="45" spans="1:12" ht="19.5" customHeight="1">
      <c r="A45" s="9"/>
      <c r="B45" s="99"/>
      <c r="C45" s="230"/>
      <c r="D45" s="231"/>
      <c r="E45" s="231"/>
      <c r="F45" s="231"/>
      <c r="G45" s="231"/>
      <c r="H45" s="232"/>
      <c r="I45" s="160"/>
      <c r="J45" s="162"/>
      <c r="K45" s="201">
        <f t="shared" si="0"/>
        <v>0</v>
      </c>
      <c r="L45" s="94"/>
    </row>
    <row r="46" spans="1:12" ht="19.5" customHeight="1">
      <c r="A46" s="9"/>
      <c r="B46" s="99"/>
      <c r="C46" s="230"/>
      <c r="D46" s="231"/>
      <c r="E46" s="231"/>
      <c r="F46" s="231"/>
      <c r="G46" s="231"/>
      <c r="H46" s="232"/>
      <c r="I46" s="160"/>
      <c r="J46" s="162"/>
      <c r="K46" s="201">
        <f t="shared" si="0"/>
        <v>0</v>
      </c>
      <c r="L46" s="94"/>
    </row>
    <row r="47" spans="1:12" ht="19.5" customHeight="1" thickBot="1">
      <c r="A47" s="9"/>
      <c r="B47" s="99"/>
      <c r="C47" s="238"/>
      <c r="D47" s="239"/>
      <c r="E47" s="239"/>
      <c r="F47" s="239"/>
      <c r="G47" s="239"/>
      <c r="H47" s="240"/>
      <c r="I47" s="161"/>
      <c r="J47" s="163"/>
      <c r="K47" s="201">
        <f t="shared" si="0"/>
        <v>0</v>
      </c>
      <c r="L47" s="94"/>
    </row>
    <row r="48" spans="2:12" ht="19.5" customHeight="1" thickBot="1">
      <c r="B48" s="139"/>
      <c r="C48" s="145"/>
      <c r="D48" s="145"/>
      <c r="E48" s="145"/>
      <c r="F48" s="146"/>
      <c r="G48" s="146"/>
      <c r="H48" s="147"/>
      <c r="I48" s="147"/>
      <c r="J48" s="149" t="s">
        <v>50</v>
      </c>
      <c r="K48" s="202">
        <f>SUM(K17:K47)</f>
        <v>476500</v>
      </c>
      <c r="L48" s="94"/>
    </row>
    <row r="49" spans="2:12" ht="9.75" customHeight="1">
      <c r="B49" s="140"/>
      <c r="C49" s="141"/>
      <c r="D49" s="141"/>
      <c r="E49" s="141"/>
      <c r="F49" s="141"/>
      <c r="G49" s="141"/>
      <c r="H49" s="141"/>
      <c r="I49" s="141"/>
      <c r="J49" s="141"/>
      <c r="K49" s="92"/>
      <c r="L49" s="136"/>
    </row>
    <row r="50" spans="2:10" ht="12.75">
      <c r="B50" s="129"/>
      <c r="C50" s="129"/>
      <c r="D50" s="129"/>
      <c r="E50" s="129"/>
      <c r="F50" s="129"/>
      <c r="G50" s="129"/>
      <c r="H50" s="129"/>
      <c r="I50" s="129"/>
      <c r="J50" s="129"/>
    </row>
    <row r="51" spans="2:10" ht="22.5" customHeight="1">
      <c r="B51" s="224" t="s">
        <v>60</v>
      </c>
      <c r="C51" s="224"/>
      <c r="D51" s="224"/>
      <c r="E51" s="224"/>
      <c r="F51" s="224"/>
      <c r="G51" s="224"/>
      <c r="H51" s="224"/>
      <c r="I51" s="224"/>
      <c r="J51" s="224"/>
    </row>
    <row r="52" spans="2:10" ht="20.25" customHeight="1">
      <c r="B52" s="6"/>
      <c r="C52" s="174"/>
      <c r="D52" s="6" t="s">
        <v>61</v>
      </c>
      <c r="E52" s="6" t="s">
        <v>140</v>
      </c>
      <c r="F52" s="6"/>
      <c r="G52" s="6"/>
      <c r="H52" s="6"/>
      <c r="I52" s="6"/>
      <c r="J52" s="6"/>
    </row>
    <row r="53" spans="2:10" ht="31.5" customHeight="1">
      <c r="B53" s="6"/>
      <c r="C53" s="6"/>
      <c r="D53" s="6"/>
      <c r="E53" s="6"/>
      <c r="F53" s="6"/>
      <c r="G53" s="6"/>
      <c r="H53" s="6"/>
      <c r="I53" s="6"/>
      <c r="J53" s="6"/>
    </row>
    <row r="54" spans="2:10" ht="26.25" customHeight="1">
      <c r="B54" s="6"/>
      <c r="C54" s="175"/>
      <c r="D54" s="6" t="s">
        <v>61</v>
      </c>
      <c r="E54" s="6" t="s">
        <v>70</v>
      </c>
      <c r="F54" s="6"/>
      <c r="G54" s="6"/>
      <c r="H54" s="6"/>
      <c r="I54" s="6"/>
      <c r="J54" s="6"/>
    </row>
    <row r="55" spans="2:10" ht="24.75" customHeight="1">
      <c r="B55" s="6"/>
      <c r="C55" s="176"/>
      <c r="D55" s="6"/>
      <c r="E55" s="6"/>
      <c r="F55" s="6"/>
      <c r="G55" s="6"/>
      <c r="H55" s="6"/>
      <c r="I55" s="6"/>
      <c r="J55" s="6"/>
    </row>
    <row r="56" spans="2:10" ht="24.75" customHeight="1">
      <c r="B56" s="6"/>
      <c r="C56" s="177"/>
      <c r="D56" s="6" t="s">
        <v>61</v>
      </c>
      <c r="E56" s="225" t="s">
        <v>142</v>
      </c>
      <c r="F56" s="225"/>
      <c r="G56" s="225"/>
      <c r="H56" s="225"/>
      <c r="I56" s="225"/>
      <c r="J56" s="225"/>
    </row>
    <row r="57" spans="1:10" ht="20.25" customHeight="1" hidden="1">
      <c r="A57" t="s">
        <v>16</v>
      </c>
      <c r="B57" s="6"/>
      <c r="C57" s="178"/>
      <c r="D57" s="6" t="s">
        <v>63</v>
      </c>
      <c r="E57" s="225"/>
      <c r="F57" s="225"/>
      <c r="G57" s="225"/>
      <c r="H57" s="225"/>
      <c r="I57" s="225"/>
      <c r="J57" s="225"/>
    </row>
    <row r="58" spans="1:10" ht="16.5" customHeight="1" hidden="1">
      <c r="A58" t="s">
        <v>17</v>
      </c>
      <c r="B58" s="224"/>
      <c r="C58" s="224"/>
      <c r="D58" s="224"/>
      <c r="E58" s="224"/>
      <c r="F58" s="224"/>
      <c r="G58" s="224"/>
      <c r="H58" s="224"/>
      <c r="I58" s="224"/>
      <c r="J58" s="224"/>
    </row>
    <row r="59" spans="1:10" ht="15" customHeight="1" hidden="1">
      <c r="A59" t="s">
        <v>18</v>
      </c>
      <c r="B59" s="6"/>
      <c r="C59" s="9"/>
      <c r="D59" s="6"/>
      <c r="E59" s="6"/>
      <c r="F59" s="6"/>
      <c r="G59" s="6"/>
      <c r="H59" s="6"/>
      <c r="I59" s="6"/>
      <c r="J59" s="6"/>
    </row>
    <row r="60" spans="2:10" ht="7.5" customHeight="1" hidden="1">
      <c r="B60" s="6"/>
      <c r="C60" s="6"/>
      <c r="D60" s="6"/>
      <c r="E60" s="6"/>
      <c r="F60" s="6"/>
      <c r="G60" s="6"/>
      <c r="H60" s="6"/>
      <c r="I60" s="6"/>
      <c r="J60" s="6"/>
    </row>
    <row r="61" spans="1:10" ht="15" customHeight="1" hidden="1">
      <c r="A61" t="s">
        <v>19</v>
      </c>
      <c r="B61" s="6"/>
      <c r="C61" s="9"/>
      <c r="D61" s="6"/>
      <c r="E61" s="6"/>
      <c r="F61" s="6"/>
      <c r="G61" s="6"/>
      <c r="H61" s="6"/>
      <c r="I61" s="6"/>
      <c r="J61" s="6"/>
    </row>
    <row r="62" spans="1:10" ht="7.5" customHeight="1" hidden="1">
      <c r="A62" t="s">
        <v>20</v>
      </c>
      <c r="B62" s="6"/>
      <c r="C62" s="9"/>
      <c r="D62" s="6"/>
      <c r="E62" s="6"/>
      <c r="F62" s="6"/>
      <c r="G62" s="6"/>
      <c r="H62" s="6"/>
      <c r="I62" s="6"/>
      <c r="J62" s="6"/>
    </row>
    <row r="63" spans="2:10" ht="15" customHeight="1" hidden="1">
      <c r="B63" s="6"/>
      <c r="C63" s="6"/>
      <c r="D63" s="6"/>
      <c r="E63" s="225"/>
      <c r="F63" s="225"/>
      <c r="G63" s="225"/>
      <c r="H63" s="225"/>
      <c r="I63" s="225"/>
      <c r="J63" s="225"/>
    </row>
    <row r="64" spans="1:10" ht="15" customHeight="1" hidden="1">
      <c r="A64" t="s">
        <v>21</v>
      </c>
      <c r="B64" s="6"/>
      <c r="C64" s="6"/>
      <c r="D64" s="6"/>
      <c r="E64" s="225"/>
      <c r="F64" s="225"/>
      <c r="G64" s="225"/>
      <c r="H64" s="225"/>
      <c r="I64" s="225"/>
      <c r="J64" s="225"/>
    </row>
    <row r="65" ht="12.75" hidden="1">
      <c r="A65" t="s">
        <v>22</v>
      </c>
    </row>
    <row r="66" ht="12.75" hidden="1"/>
    <row r="67" ht="12.75" hidden="1">
      <c r="A67">
        <v>1</v>
      </c>
    </row>
    <row r="68" ht="12.75" hidden="1">
      <c r="A68">
        <v>2</v>
      </c>
    </row>
    <row r="69" ht="12.75" hidden="1">
      <c r="A69">
        <v>3</v>
      </c>
    </row>
    <row r="70" ht="12.75" hidden="1">
      <c r="A70">
        <v>4</v>
      </c>
    </row>
    <row r="71" ht="12.75" hidden="1">
      <c r="A71">
        <v>5</v>
      </c>
    </row>
    <row r="171" spans="12:15" ht="15">
      <c r="L171" s="32"/>
      <c r="M171" s="32"/>
      <c r="N171" s="32"/>
      <c r="O171" s="32"/>
    </row>
    <row r="172" spans="12:15" ht="14.25">
      <c r="L172" s="36"/>
      <c r="M172" s="36"/>
      <c r="N172" s="35"/>
      <c r="O172" s="36"/>
    </row>
    <row r="173" spans="12:15" ht="45.75" customHeight="1">
      <c r="L173" s="38"/>
      <c r="M173" s="38"/>
      <c r="N173" s="38"/>
      <c r="O173" s="38"/>
    </row>
    <row r="174" spans="12:15" ht="14.25" customHeight="1">
      <c r="L174" s="39"/>
      <c r="M174" s="39"/>
      <c r="N174" s="39"/>
      <c r="O174" s="39"/>
    </row>
    <row r="175" spans="12:15" ht="14.25">
      <c r="L175" s="38"/>
      <c r="M175" s="38"/>
      <c r="N175" s="38"/>
      <c r="O175" s="217"/>
    </row>
    <row r="176" spans="12:15" ht="14.25">
      <c r="L176" s="36"/>
      <c r="M176" s="36"/>
      <c r="N176" s="36"/>
      <c r="O176" s="218"/>
    </row>
    <row r="177" spans="12:15" ht="30.75" customHeight="1">
      <c r="L177" s="38"/>
      <c r="M177" s="38"/>
      <c r="N177" s="38"/>
      <c r="O177" s="38"/>
    </row>
    <row r="178" spans="12:15" ht="14.25" customHeight="1">
      <c r="L178" s="36"/>
      <c r="M178" s="36"/>
      <c r="N178" s="36"/>
      <c r="O178" s="36"/>
    </row>
    <row r="179" spans="12:15" ht="14.25">
      <c r="L179" s="38"/>
      <c r="M179" s="38"/>
      <c r="N179" s="38"/>
      <c r="O179" s="38"/>
    </row>
    <row r="180" spans="12:15" ht="14.25">
      <c r="L180" s="36"/>
      <c r="M180" s="36"/>
      <c r="N180" s="36"/>
      <c r="O180" s="36"/>
    </row>
    <row r="181" spans="12:15" ht="14.25">
      <c r="L181" s="38"/>
      <c r="M181" s="38"/>
      <c r="N181" s="38"/>
      <c r="O181" s="217"/>
    </row>
    <row r="182" spans="12:15" ht="14.25">
      <c r="L182" s="38"/>
      <c r="M182" s="38"/>
      <c r="N182" s="38"/>
      <c r="O182" s="221"/>
    </row>
    <row r="183" spans="12:15" ht="14.25">
      <c r="L183" s="36"/>
      <c r="M183" s="40"/>
      <c r="N183" s="40"/>
      <c r="O183" s="218"/>
    </row>
    <row r="310" spans="12:13" ht="15.75">
      <c r="L310" s="44"/>
      <c r="M310" s="44"/>
    </row>
    <row r="311" spans="12:13" ht="15">
      <c r="L311" s="46"/>
      <c r="M311" s="46"/>
    </row>
    <row r="312" spans="12:13" ht="15">
      <c r="L312" s="46"/>
      <c r="M312" s="46"/>
    </row>
    <row r="313" spans="12:13" ht="15">
      <c r="L313" s="47"/>
      <c r="M313" s="47"/>
    </row>
    <row r="318" spans="12:14" ht="15.75">
      <c r="L318" s="21"/>
      <c r="M318" s="21"/>
      <c r="N318" s="21"/>
    </row>
    <row r="319" spans="12:14" ht="15">
      <c r="L319" s="222"/>
      <c r="M319" s="222"/>
      <c r="N319" s="222"/>
    </row>
    <row r="320" spans="12:14" ht="15.75">
      <c r="L320" s="23"/>
      <c r="M320" s="21"/>
      <c r="N320" s="21"/>
    </row>
    <row r="321" spans="12:14" ht="15.75">
      <c r="L321" s="21"/>
      <c r="M321" s="21"/>
      <c r="N321" s="21"/>
    </row>
    <row r="322" spans="12:14" ht="15.75">
      <c r="L322" s="21"/>
      <c r="M322" s="21"/>
      <c r="N322" s="21"/>
    </row>
    <row r="323" spans="12:14" ht="15.75">
      <c r="L323" s="21"/>
      <c r="M323" s="21"/>
      <c r="N323" s="21"/>
    </row>
    <row r="324" spans="12:14" ht="15.75">
      <c r="L324" s="79"/>
      <c r="M324" s="50"/>
      <c r="N324" s="51"/>
    </row>
    <row r="325" spans="12:14" ht="12.75">
      <c r="L325" s="53"/>
      <c r="M325" s="53"/>
      <c r="N325" s="53"/>
    </row>
    <row r="326" spans="12:14" ht="12.75">
      <c r="L326" s="53"/>
      <c r="M326" s="53"/>
      <c r="N326" s="53"/>
    </row>
    <row r="327" spans="12:14" ht="12.75">
      <c r="L327" s="53"/>
      <c r="M327" s="53"/>
      <c r="N327" s="53"/>
    </row>
    <row r="328" spans="12:14" ht="12.75">
      <c r="L328" s="53"/>
      <c r="M328" s="53"/>
      <c r="N328" s="53"/>
    </row>
    <row r="329" spans="12:14" ht="12.75">
      <c r="L329" s="53"/>
      <c r="M329" s="53"/>
      <c r="N329" s="53"/>
    </row>
    <row r="330" spans="12:14" ht="12.75">
      <c r="L330" s="53"/>
      <c r="M330" s="53"/>
      <c r="N330" s="53"/>
    </row>
    <row r="331" spans="12:14" ht="12.75">
      <c r="L331" s="53"/>
      <c r="M331" s="53"/>
      <c r="N331" s="53"/>
    </row>
    <row r="332" spans="12:14" ht="12.75">
      <c r="L332" s="53"/>
      <c r="M332" s="53"/>
      <c r="N332" s="53"/>
    </row>
    <row r="333" spans="12:14" ht="12.75">
      <c r="L333" s="53"/>
      <c r="M333" s="53"/>
      <c r="N333" s="53"/>
    </row>
    <row r="334" spans="12:14" ht="12.75">
      <c r="L334" s="53"/>
      <c r="M334" s="53"/>
      <c r="N334" s="53"/>
    </row>
    <row r="335" spans="12:14" ht="12.75">
      <c r="L335" s="53"/>
      <c r="M335" s="53"/>
      <c r="N335" s="53"/>
    </row>
    <row r="336" spans="12:14" ht="12.75">
      <c r="L336" s="53"/>
      <c r="M336" s="53"/>
      <c r="N336" s="53"/>
    </row>
    <row r="337" spans="12:14" ht="12.75">
      <c r="L337" s="53"/>
      <c r="M337" s="53"/>
      <c r="N337" s="53"/>
    </row>
    <row r="338" spans="12:14" ht="12.75">
      <c r="L338" s="53"/>
      <c r="M338" s="53"/>
      <c r="N338" s="53"/>
    </row>
    <row r="339" spans="12:14" ht="12.75">
      <c r="L339" s="53"/>
      <c r="M339" s="53"/>
      <c r="N339" s="53"/>
    </row>
    <row r="340" spans="12:14" ht="12.75">
      <c r="L340" s="53"/>
      <c r="M340" s="53"/>
      <c r="N340" s="53"/>
    </row>
    <row r="341" spans="12:14" ht="12.75">
      <c r="L341" s="53"/>
      <c r="M341" s="53"/>
      <c r="N341" s="53"/>
    </row>
    <row r="342" spans="12:14" ht="12.75">
      <c r="L342" s="53"/>
      <c r="M342" s="53"/>
      <c r="N342" s="53"/>
    </row>
    <row r="343" spans="12:14" ht="12.75">
      <c r="L343" s="53"/>
      <c r="M343" s="53"/>
      <c r="N343" s="53"/>
    </row>
    <row r="344" spans="12:14" ht="12.75">
      <c r="L344" s="53"/>
      <c r="M344" s="53"/>
      <c r="N344" s="53"/>
    </row>
    <row r="345" spans="12:14" ht="12.75">
      <c r="L345" s="53"/>
      <c r="M345" s="53"/>
      <c r="N345" s="53"/>
    </row>
    <row r="346" spans="12:14" ht="12.75">
      <c r="L346" s="53"/>
      <c r="M346" s="53"/>
      <c r="N346" s="53"/>
    </row>
    <row r="347" spans="12:14" ht="12.75">
      <c r="L347" s="53"/>
      <c r="M347" s="53"/>
      <c r="N347" s="53"/>
    </row>
    <row r="348" spans="12:14" ht="12.75">
      <c r="L348" s="53"/>
      <c r="M348" s="53"/>
      <c r="N348" s="53"/>
    </row>
    <row r="349" spans="12:14" ht="12.75">
      <c r="L349" s="53"/>
      <c r="M349" s="53"/>
      <c r="N349" s="53"/>
    </row>
    <row r="350" spans="12:14" ht="12.75">
      <c r="L350" s="55"/>
      <c r="M350" s="52"/>
      <c r="N350" s="53"/>
    </row>
    <row r="351" spans="12:14" ht="12.75">
      <c r="L351" s="55"/>
      <c r="M351" s="52"/>
      <c r="N351" s="53"/>
    </row>
    <row r="352" spans="12:14" ht="12.75">
      <c r="L352" s="55"/>
      <c r="M352" s="52"/>
      <c r="N352" s="53"/>
    </row>
    <row r="353" spans="12:14" ht="12.75">
      <c r="L353" s="55"/>
      <c r="M353" s="52"/>
      <c r="N353" s="53"/>
    </row>
    <row r="354" spans="12:14" ht="12.75">
      <c r="L354" s="55"/>
      <c r="M354" s="52"/>
      <c r="N354" s="53"/>
    </row>
    <row r="355" spans="12:14" ht="12.75">
      <c r="L355" s="55"/>
      <c r="M355" s="55"/>
      <c r="N355" s="52"/>
    </row>
    <row r="356" spans="12:14" ht="12.75">
      <c r="L356" s="55"/>
      <c r="M356" s="55"/>
      <c r="N356" s="52"/>
    </row>
    <row r="357" spans="12:14" ht="12.75">
      <c r="L357" s="55"/>
      <c r="M357" s="55"/>
      <c r="N357" s="52"/>
    </row>
    <row r="358" spans="12:14" ht="12.75">
      <c r="L358" s="55"/>
      <c r="M358" s="55"/>
      <c r="N358" s="52"/>
    </row>
    <row r="359" spans="12:14" ht="12.75">
      <c r="L359" s="55"/>
      <c r="M359" s="55"/>
      <c r="N359" s="52"/>
    </row>
    <row r="360" spans="12:14" ht="12.75">
      <c r="L360" s="53"/>
      <c r="M360" s="53"/>
      <c r="N360" s="53"/>
    </row>
    <row r="361" spans="12:14" ht="12.75">
      <c r="L361" s="53"/>
      <c r="M361" s="53"/>
      <c r="N361" s="53"/>
    </row>
    <row r="362" spans="12:14" ht="13.5" thickBot="1">
      <c r="L362" s="53"/>
      <c r="M362" s="53"/>
      <c r="N362" s="56"/>
    </row>
    <row r="363" ht="13.5" thickTop="1"/>
  </sheetData>
  <sheetProtection/>
  <mergeCells count="52">
    <mergeCell ref="C20:H20"/>
    <mergeCell ref="C21:H21"/>
    <mergeCell ref="C22:H22"/>
    <mergeCell ref="C19:H19"/>
    <mergeCell ref="B51:J51"/>
    <mergeCell ref="E56:J57"/>
    <mergeCell ref="C46:H46"/>
    <mergeCell ref="C47:H47"/>
    <mergeCell ref="C30:H30"/>
    <mergeCell ref="C31:H31"/>
    <mergeCell ref="C32:H32"/>
    <mergeCell ref="C33:H33"/>
    <mergeCell ref="C34:H34"/>
    <mergeCell ref="C43:H43"/>
    <mergeCell ref="C39:H39"/>
    <mergeCell ref="C40:H40"/>
    <mergeCell ref="O181:O183"/>
    <mergeCell ref="L319:N319"/>
    <mergeCell ref="E63:J64"/>
    <mergeCell ref="B58:J58"/>
    <mergeCell ref="F14:I14"/>
    <mergeCell ref="F10:I10"/>
    <mergeCell ref="F11:I11"/>
    <mergeCell ref="F12:I12"/>
    <mergeCell ref="C44:H44"/>
    <mergeCell ref="C45:H45"/>
    <mergeCell ref="B2:H2"/>
    <mergeCell ref="O175:O176"/>
    <mergeCell ref="F8:I8"/>
    <mergeCell ref="C23:H23"/>
    <mergeCell ref="C24:H24"/>
    <mergeCell ref="C25:H25"/>
    <mergeCell ref="C26:H26"/>
    <mergeCell ref="C27:H27"/>
    <mergeCell ref="C28:H28"/>
    <mergeCell ref="C29:H29"/>
    <mergeCell ref="E4:G4"/>
    <mergeCell ref="C15:K15"/>
    <mergeCell ref="C16:H16"/>
    <mergeCell ref="C18:H18"/>
    <mergeCell ref="F13:I13"/>
    <mergeCell ref="F7:I7"/>
    <mergeCell ref="F5:I5"/>
    <mergeCell ref="F6:I6"/>
    <mergeCell ref="F9:I9"/>
    <mergeCell ref="C17:H17"/>
    <mergeCell ref="C41:H41"/>
    <mergeCell ref="C42:H42"/>
    <mergeCell ref="C35:H35"/>
    <mergeCell ref="C36:H36"/>
    <mergeCell ref="C37:H37"/>
    <mergeCell ref="C38:H38"/>
  </mergeCells>
  <printOptions/>
  <pageMargins left="0.75" right="0.62" top="1" bottom="1" header="0.5" footer="0.5"/>
  <pageSetup fitToHeight="1" fitToWidth="1"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IN39"/>
  <sheetViews>
    <sheetView showGridLines="0" showZeros="0" zoomScale="75" zoomScaleNormal="75" zoomScaleSheetLayoutView="80" zoomScalePageLayoutView="0" workbookViewId="0" topLeftCell="A1">
      <selection activeCell="C32" sqref="C32:D33"/>
    </sheetView>
  </sheetViews>
  <sheetFormatPr defaultColWidth="9.140625" defaultRowHeight="12.75"/>
  <cols>
    <col min="1" max="1" width="2.421875" style="0" customWidth="1"/>
    <col min="2" max="2" width="2.421875" style="2" customWidth="1"/>
    <col min="3" max="3" width="9.140625" style="2" customWidth="1"/>
    <col min="4" max="4" width="41.57421875" style="0" customWidth="1"/>
    <col min="5" max="7" width="15.7109375" style="0" customWidth="1"/>
    <col min="8" max="8" width="15.00390625" style="0" customWidth="1"/>
    <col min="9" max="9" width="15.7109375" style="0" customWidth="1"/>
    <col min="10" max="10" width="16.421875" style="0" customWidth="1"/>
    <col min="11" max="11" width="16.28125" style="15" customWidth="1"/>
    <col min="12" max="12" width="15.7109375" style="0" customWidth="1"/>
    <col min="13" max="13" width="3.57421875" style="9" customWidth="1"/>
    <col min="14" max="14" width="15.7109375" style="0" customWidth="1"/>
    <col min="15" max="17" width="15.7109375" style="2" customWidth="1"/>
    <col min="18" max="18" width="18.28125" style="2" customWidth="1"/>
    <col min="19" max="248" width="9.140625" style="2" customWidth="1"/>
  </cols>
  <sheetData>
    <row r="1" ht="12.75"/>
    <row r="2" spans="1:17" ht="12.75">
      <c r="A2" s="250"/>
      <c r="B2" s="250"/>
      <c r="C2" s="257" t="s">
        <v>79</v>
      </c>
      <c r="D2" s="264"/>
      <c r="E2" s="261" t="s">
        <v>54</v>
      </c>
      <c r="F2" s="262"/>
      <c r="G2" s="262"/>
      <c r="H2" s="263"/>
      <c r="I2" s="261" t="s">
        <v>55</v>
      </c>
      <c r="J2" s="262"/>
      <c r="K2" s="262"/>
      <c r="L2" s="263"/>
      <c r="M2" s="13"/>
      <c r="N2" s="255" t="s">
        <v>65</v>
      </c>
      <c r="O2" s="11"/>
      <c r="P2" s="265" t="s">
        <v>87</v>
      </c>
      <c r="Q2" s="265" t="s">
        <v>88</v>
      </c>
    </row>
    <row r="3" spans="1:17" ht="12.75">
      <c r="A3" s="250"/>
      <c r="B3" s="251"/>
      <c r="C3" s="259"/>
      <c r="D3" s="260"/>
      <c r="E3" s="1" t="s">
        <v>66</v>
      </c>
      <c r="F3" s="1" t="s">
        <v>67</v>
      </c>
      <c r="G3" s="1" t="s">
        <v>68</v>
      </c>
      <c r="H3" s="1" t="s">
        <v>69</v>
      </c>
      <c r="I3" s="1" t="s">
        <v>66</v>
      </c>
      <c r="J3" s="1" t="s">
        <v>67</v>
      </c>
      <c r="K3" s="1" t="s">
        <v>68</v>
      </c>
      <c r="L3" s="1" t="s">
        <v>69</v>
      </c>
      <c r="M3" s="13"/>
      <c r="N3" s="256"/>
      <c r="O3" s="11"/>
      <c r="P3" s="266"/>
      <c r="Q3" s="266"/>
    </row>
    <row r="4" spans="1:17" ht="15" customHeight="1">
      <c r="A4" s="73"/>
      <c r="B4" s="65" t="s">
        <v>139</v>
      </c>
      <c r="C4" s="65"/>
      <c r="D4" s="66"/>
      <c r="E4" s="166">
        <f>Udgifter!K33</f>
        <v>1307500</v>
      </c>
      <c r="F4" s="166"/>
      <c r="G4" s="166"/>
      <c r="H4" s="166">
        <v>0</v>
      </c>
      <c r="I4" s="166">
        <f>H4</f>
        <v>0</v>
      </c>
      <c r="J4" s="166">
        <f>I4</f>
        <v>0</v>
      </c>
      <c r="K4" s="166">
        <f>J4</f>
        <v>0</v>
      </c>
      <c r="L4" s="166">
        <f>K4</f>
        <v>0</v>
      </c>
      <c r="M4" s="12"/>
      <c r="N4" s="164">
        <f>SUM(E4:M4)</f>
        <v>1307500</v>
      </c>
      <c r="O4" s="10"/>
      <c r="P4" s="16" t="s">
        <v>85</v>
      </c>
      <c r="Q4" s="16"/>
    </row>
    <row r="5" spans="1:17" ht="12.75" customHeight="1">
      <c r="A5" s="74"/>
      <c r="B5" s="252" t="s">
        <v>56</v>
      </c>
      <c r="C5" s="253"/>
      <c r="D5" s="254"/>
      <c r="E5" s="165">
        <f aca="true" t="shared" si="0" ref="E5:L5">SUM(E4:E4)</f>
        <v>1307500</v>
      </c>
      <c r="F5" s="165">
        <f t="shared" si="0"/>
        <v>0</v>
      </c>
      <c r="G5" s="165">
        <f t="shared" si="0"/>
        <v>0</v>
      </c>
      <c r="H5" s="165">
        <f t="shared" si="0"/>
        <v>0</v>
      </c>
      <c r="I5" s="165">
        <f t="shared" si="0"/>
        <v>0</v>
      </c>
      <c r="J5" s="165">
        <f t="shared" si="0"/>
        <v>0</v>
      </c>
      <c r="K5" s="165">
        <f t="shared" si="0"/>
        <v>0</v>
      </c>
      <c r="L5" s="165">
        <f t="shared" si="0"/>
        <v>0</v>
      </c>
      <c r="M5" s="17"/>
      <c r="N5" s="165">
        <f>SUM(N4:N4)</f>
        <v>1307500</v>
      </c>
      <c r="O5" s="167"/>
      <c r="P5" s="78">
        <f>SUM(P4:P4)</f>
        <v>0</v>
      </c>
      <c r="Q5" s="78">
        <f>SUM(Q4:Q4)</f>
        <v>0</v>
      </c>
    </row>
    <row r="6" spans="1:17" ht="12.75" customHeight="1">
      <c r="A6" s="2"/>
      <c r="B6" s="87"/>
      <c r="C6" s="197"/>
      <c r="D6" s="89" t="s">
        <v>108</v>
      </c>
      <c r="E6" s="198">
        <f>+SUM($E5:E5)</f>
        <v>1307500</v>
      </c>
      <c r="F6" s="198">
        <f>+SUM($E5:F5)</f>
        <v>1307500</v>
      </c>
      <c r="G6" s="198">
        <f>+SUM($E5:G5)</f>
        <v>1307500</v>
      </c>
      <c r="H6" s="198">
        <f>+SUM($E5:H5)</f>
        <v>1307500</v>
      </c>
      <c r="I6" s="198">
        <f>+SUM($E5:I5)</f>
        <v>1307500</v>
      </c>
      <c r="J6" s="198">
        <f>+SUM($E5:J5)</f>
        <v>1307500</v>
      </c>
      <c r="K6" s="198">
        <f>+SUM($E5:K5)</f>
        <v>1307500</v>
      </c>
      <c r="L6" s="203">
        <f>+SUM($E5:L5)</f>
        <v>1307500</v>
      </c>
      <c r="M6" s="169"/>
      <c r="N6" s="78"/>
      <c r="O6" s="170"/>
      <c r="P6" s="78"/>
      <c r="Q6" s="78"/>
    </row>
    <row r="7" spans="1:17" ht="12.75" customHeight="1">
      <c r="A7" s="72"/>
      <c r="B7" s="62"/>
      <c r="C7" s="62"/>
      <c r="D7" s="62"/>
      <c r="E7" s="62"/>
      <c r="F7" s="62"/>
      <c r="G7" s="62"/>
      <c r="H7" s="62"/>
      <c r="I7" s="62"/>
      <c r="J7" s="62"/>
      <c r="K7" s="62"/>
      <c r="L7" s="62"/>
      <c r="M7" s="14"/>
      <c r="N7" s="64"/>
      <c r="O7" s="8"/>
      <c r="P7" s="64"/>
      <c r="Q7" s="64"/>
    </row>
    <row r="8" spans="1:19" ht="12.75" customHeight="1">
      <c r="A8" s="250"/>
      <c r="B8" s="250"/>
      <c r="C8" s="257" t="s">
        <v>75</v>
      </c>
      <c r="D8" s="258"/>
      <c r="E8" s="57"/>
      <c r="F8" s="63"/>
      <c r="G8" s="63"/>
      <c r="H8" s="63"/>
      <c r="I8" s="63"/>
      <c r="J8" s="63"/>
      <c r="K8" s="63"/>
      <c r="L8" s="63"/>
      <c r="M8" s="14"/>
      <c r="N8" s="64"/>
      <c r="O8" s="8"/>
      <c r="P8" s="64"/>
      <c r="Q8" s="64"/>
      <c r="R8" s="7"/>
      <c r="S8" s="7"/>
    </row>
    <row r="9" spans="1:17" ht="12.75" customHeight="1">
      <c r="A9" s="250"/>
      <c r="B9" s="251"/>
      <c r="C9" s="259"/>
      <c r="D9" s="260"/>
      <c r="E9" s="261" t="s">
        <v>54</v>
      </c>
      <c r="F9" s="262"/>
      <c r="G9" s="262"/>
      <c r="H9" s="263"/>
      <c r="I9" s="261" t="s">
        <v>55</v>
      </c>
      <c r="J9" s="262"/>
      <c r="K9" s="262"/>
      <c r="L9" s="263"/>
      <c r="M9" s="13"/>
      <c r="N9" s="255" t="s">
        <v>65</v>
      </c>
      <c r="O9" s="11"/>
      <c r="P9" s="265" t="s">
        <v>87</v>
      </c>
      <c r="Q9" s="265" t="s">
        <v>88</v>
      </c>
    </row>
    <row r="10" spans="1:17" ht="15" customHeight="1">
      <c r="A10" s="73"/>
      <c r="B10" s="69"/>
      <c r="C10" s="70"/>
      <c r="D10" s="71"/>
      <c r="E10" s="1" t="s">
        <v>66</v>
      </c>
      <c r="F10" s="1" t="s">
        <v>67</v>
      </c>
      <c r="G10" s="1" t="s">
        <v>68</v>
      </c>
      <c r="H10" s="1" t="s">
        <v>69</v>
      </c>
      <c r="I10" s="1" t="s">
        <v>66</v>
      </c>
      <c r="J10" s="1" t="s">
        <v>67</v>
      </c>
      <c r="K10" s="1" t="s">
        <v>68</v>
      </c>
      <c r="L10" s="1" t="s">
        <v>69</v>
      </c>
      <c r="M10" s="13"/>
      <c r="N10" s="256"/>
      <c r="O10" s="11"/>
      <c r="P10" s="266"/>
      <c r="Q10" s="266"/>
    </row>
    <row r="11" spans="1:17" ht="12.75" customHeight="1">
      <c r="A11" s="74"/>
      <c r="B11" s="179" t="s">
        <v>94</v>
      </c>
      <c r="C11" s="3"/>
      <c r="D11" s="4"/>
      <c r="E11" s="166">
        <f>Produktivitet!K29</f>
        <v>370000</v>
      </c>
      <c r="F11" s="166">
        <f>E11</f>
        <v>370000</v>
      </c>
      <c r="G11" s="166">
        <f aca="true" t="shared" si="1" ref="G11:L11">F11</f>
        <v>370000</v>
      </c>
      <c r="H11" s="166">
        <f t="shared" si="1"/>
        <v>370000</v>
      </c>
      <c r="I11" s="166">
        <f t="shared" si="1"/>
        <v>370000</v>
      </c>
      <c r="J11" s="166">
        <v>20000</v>
      </c>
      <c r="K11" s="166">
        <v>15000</v>
      </c>
      <c r="L11" s="166">
        <f t="shared" si="1"/>
        <v>15000</v>
      </c>
      <c r="M11" s="12"/>
      <c r="N11" s="164">
        <f>SUM(E11:M11)</f>
        <v>1900000</v>
      </c>
      <c r="O11" s="10"/>
      <c r="P11" s="166"/>
      <c r="Q11" s="166"/>
    </row>
    <row r="12" spans="1:17" ht="12.75" customHeight="1">
      <c r="A12" s="73"/>
      <c r="B12" s="252" t="s">
        <v>71</v>
      </c>
      <c r="C12" s="253"/>
      <c r="D12" s="254"/>
      <c r="E12" s="165">
        <f aca="true" t="shared" si="2" ref="E12:L12">SUM(E11:E11)</f>
        <v>370000</v>
      </c>
      <c r="F12" s="165">
        <f t="shared" si="2"/>
        <v>370000</v>
      </c>
      <c r="G12" s="165">
        <f t="shared" si="2"/>
        <v>370000</v>
      </c>
      <c r="H12" s="165">
        <f t="shared" si="2"/>
        <v>370000</v>
      </c>
      <c r="I12" s="165">
        <f t="shared" si="2"/>
        <v>370000</v>
      </c>
      <c r="J12" s="165">
        <f t="shared" si="2"/>
        <v>20000</v>
      </c>
      <c r="K12" s="165">
        <f t="shared" si="2"/>
        <v>15000</v>
      </c>
      <c r="L12" s="165">
        <f t="shared" si="2"/>
        <v>15000</v>
      </c>
      <c r="M12" s="17"/>
      <c r="N12" s="165">
        <f>SUM(N11:N11)</f>
        <v>1900000</v>
      </c>
      <c r="O12" s="167"/>
      <c r="P12" s="78">
        <f>SUM(P11:P11)</f>
        <v>0</v>
      </c>
      <c r="Q12" s="78">
        <f>SUM(Q11:Q11)</f>
        <v>0</v>
      </c>
    </row>
    <row r="13" spans="1:17" ht="12.75" customHeight="1">
      <c r="A13" s="68"/>
      <c r="B13" s="9"/>
      <c r="C13" s="9"/>
      <c r="D13" s="9"/>
      <c r="E13" s="63"/>
      <c r="F13" s="63"/>
      <c r="G13" s="63"/>
      <c r="H13" s="63"/>
      <c r="I13" s="63"/>
      <c r="J13" s="63"/>
      <c r="K13" s="63"/>
      <c r="L13" s="63"/>
      <c r="M13" s="63"/>
      <c r="N13" s="63"/>
      <c r="O13" s="63"/>
      <c r="P13" s="63"/>
      <c r="Q13" s="63"/>
    </row>
    <row r="14" spans="1:17" ht="12.75" customHeight="1">
      <c r="A14" s="250"/>
      <c r="B14" s="250"/>
      <c r="C14" s="257" t="s">
        <v>73</v>
      </c>
      <c r="D14" s="264"/>
      <c r="E14" s="261" t="s">
        <v>54</v>
      </c>
      <c r="F14" s="262"/>
      <c r="G14" s="262"/>
      <c r="H14" s="263"/>
      <c r="I14" s="261" t="s">
        <v>55</v>
      </c>
      <c r="J14" s="262"/>
      <c r="K14" s="262"/>
      <c r="L14" s="263"/>
      <c r="M14" s="13"/>
      <c r="N14" s="255" t="s">
        <v>65</v>
      </c>
      <c r="O14" s="168"/>
      <c r="P14" s="267"/>
      <c r="Q14" s="267"/>
    </row>
    <row r="15" spans="1:17" ht="12.75" customHeight="1">
      <c r="A15" s="250"/>
      <c r="B15" s="251"/>
      <c r="C15" s="259"/>
      <c r="D15" s="260"/>
      <c r="E15" s="1" t="s">
        <v>66</v>
      </c>
      <c r="F15" s="1" t="s">
        <v>67</v>
      </c>
      <c r="G15" s="1" t="s">
        <v>68</v>
      </c>
      <c r="H15" s="1" t="s">
        <v>69</v>
      </c>
      <c r="I15" s="1" t="s">
        <v>66</v>
      </c>
      <c r="J15" s="1" t="s">
        <v>67</v>
      </c>
      <c r="K15" s="1" t="s">
        <v>68</v>
      </c>
      <c r="L15" s="1" t="s">
        <v>69</v>
      </c>
      <c r="M15" s="13"/>
      <c r="N15" s="256"/>
      <c r="O15" s="168"/>
      <c r="P15" s="267"/>
      <c r="Q15" s="267"/>
    </row>
    <row r="16" spans="1:17" ht="15" customHeight="1" hidden="1">
      <c r="A16" s="90"/>
      <c r="B16" s="91"/>
      <c r="C16" s="85"/>
      <c r="D16" s="86"/>
      <c r="E16" s="1">
        <v>1</v>
      </c>
      <c r="F16" s="1">
        <v>2</v>
      </c>
      <c r="G16" s="1">
        <v>3</v>
      </c>
      <c r="H16" s="1">
        <v>4</v>
      </c>
      <c r="I16" s="1">
        <v>5</v>
      </c>
      <c r="J16" s="1">
        <v>6</v>
      </c>
      <c r="K16" s="1">
        <v>7</v>
      </c>
      <c r="L16" s="1">
        <v>8</v>
      </c>
      <c r="M16" s="13"/>
      <c r="N16" s="84"/>
      <c r="O16" s="168"/>
      <c r="P16" s="83"/>
      <c r="Q16" s="199"/>
    </row>
    <row r="17" spans="1:21" ht="18" customHeight="1">
      <c r="A17" s="73"/>
      <c r="B17" s="67" t="s">
        <v>77</v>
      </c>
      <c r="C17" s="65"/>
      <c r="D17" s="66"/>
      <c r="E17" s="165">
        <f aca="true" t="shared" si="3" ref="E17:L17">E12-E5</f>
        <v>-937500</v>
      </c>
      <c r="F17" s="165">
        <f t="shared" si="3"/>
        <v>370000</v>
      </c>
      <c r="G17" s="165">
        <f t="shared" si="3"/>
        <v>370000</v>
      </c>
      <c r="H17" s="165">
        <f t="shared" si="3"/>
        <v>370000</v>
      </c>
      <c r="I17" s="165">
        <f t="shared" si="3"/>
        <v>370000</v>
      </c>
      <c r="J17" s="165">
        <f t="shared" si="3"/>
        <v>20000</v>
      </c>
      <c r="K17" s="165">
        <f t="shared" si="3"/>
        <v>15000</v>
      </c>
      <c r="L17" s="165">
        <f t="shared" si="3"/>
        <v>15000</v>
      </c>
      <c r="M17" s="17"/>
      <c r="N17" s="165">
        <f>SUM(E17:M17)</f>
        <v>592500</v>
      </c>
      <c r="O17" s="167"/>
      <c r="P17" s="78"/>
      <c r="Q17" s="78"/>
      <c r="R17" s="59"/>
      <c r="S17" s="59" t="s">
        <v>80</v>
      </c>
      <c r="T17" s="77"/>
      <c r="U17" s="77"/>
    </row>
    <row r="18" spans="1:21" ht="12.75" customHeight="1">
      <c r="A18" s="73"/>
      <c r="B18" s="67" t="s">
        <v>89</v>
      </c>
      <c r="C18" s="65"/>
      <c r="D18" s="66"/>
      <c r="E18" s="165">
        <f>+SUM($E17:E17)</f>
        <v>-937500</v>
      </c>
      <c r="F18" s="165">
        <f>+SUM($E17:F17)</f>
        <v>-567500</v>
      </c>
      <c r="G18" s="165">
        <f>+SUM($E17:G17)</f>
        <v>-197500</v>
      </c>
      <c r="H18" s="165">
        <f>+SUM($E17:H17)</f>
        <v>172500</v>
      </c>
      <c r="I18" s="165">
        <f>+SUM($E17:I17)</f>
        <v>542500</v>
      </c>
      <c r="J18" s="165">
        <f>+SUM($E17:J17)</f>
        <v>562500</v>
      </c>
      <c r="K18" s="165">
        <f>+SUM($E17:K17)</f>
        <v>577500</v>
      </c>
      <c r="L18" s="165">
        <f>+SUM($E17:L17)</f>
        <v>592500</v>
      </c>
      <c r="M18" s="169"/>
      <c r="N18" s="78"/>
      <c r="O18" s="170"/>
      <c r="P18" s="78"/>
      <c r="Q18" s="78"/>
      <c r="R18" s="59"/>
      <c r="S18" s="59"/>
      <c r="T18" s="77"/>
      <c r="U18" s="77"/>
    </row>
    <row r="19" spans="1:21" ht="12.75" customHeight="1" hidden="1">
      <c r="A19" s="73"/>
      <c r="B19" s="67"/>
      <c r="C19" s="65"/>
      <c r="D19" s="66"/>
      <c r="E19" s="165">
        <f aca="true" t="shared" si="4" ref="E19:K19">IF(AND(E18&lt;0,F18&gt;=0),E16-(E18/F17),0)</f>
        <v>0</v>
      </c>
      <c r="F19" s="171">
        <f t="shared" si="4"/>
        <v>0</v>
      </c>
      <c r="G19" s="165">
        <f t="shared" si="4"/>
        <v>3.5337837837837838</v>
      </c>
      <c r="H19" s="165">
        <f t="shared" si="4"/>
        <v>0</v>
      </c>
      <c r="I19" s="165">
        <f t="shared" si="4"/>
        <v>0</v>
      </c>
      <c r="J19" s="165">
        <f t="shared" si="4"/>
        <v>0</v>
      </c>
      <c r="K19" s="165">
        <f t="shared" si="4"/>
        <v>0</v>
      </c>
      <c r="L19" s="165">
        <f>IF(M17&lt;&gt;0,IF(AND(L18&lt;0,M18&gt;=0),L16-(L18/M17),0),"")</f>
      </c>
      <c r="M19" s="169"/>
      <c r="N19" s="78"/>
      <c r="O19" s="170"/>
      <c r="P19" s="78"/>
      <c r="Q19" s="78"/>
      <c r="R19" s="59"/>
      <c r="S19" s="59"/>
      <c r="T19" s="77"/>
      <c r="U19" s="77"/>
    </row>
    <row r="20" spans="1:21" ht="12.75" customHeight="1">
      <c r="A20" s="75"/>
      <c r="B20" s="252" t="s">
        <v>90</v>
      </c>
      <c r="C20" s="253"/>
      <c r="D20" s="254"/>
      <c r="E20" s="193">
        <f>IF(MAX(E19:L19)*3&lt;&gt;0,MAX(E19:L19)*3,"mere end 24")</f>
        <v>10.60135135135135</v>
      </c>
      <c r="F20" s="2"/>
      <c r="G20" s="2"/>
      <c r="H20" s="2"/>
      <c r="I20" s="2"/>
      <c r="J20" s="2"/>
      <c r="K20" s="2"/>
      <c r="L20" s="2"/>
      <c r="M20" s="2"/>
      <c r="N20" s="2"/>
      <c r="R20" s="60" t="s">
        <v>81</v>
      </c>
      <c r="S20" s="61">
        <f>N5</f>
        <v>1307500</v>
      </c>
      <c r="T20" s="77"/>
      <c r="U20" s="77"/>
    </row>
    <row r="21" spans="1:21" ht="15" customHeight="1">
      <c r="A21" s="68"/>
      <c r="B21" s="9"/>
      <c r="C21" s="9"/>
      <c r="D21" s="9"/>
      <c r="E21" s="63"/>
      <c r="F21" s="63"/>
      <c r="G21" s="63"/>
      <c r="H21" s="63"/>
      <c r="I21" s="63"/>
      <c r="J21" s="63"/>
      <c r="K21" s="63"/>
      <c r="L21" s="63"/>
      <c r="M21" s="63"/>
      <c r="N21" s="63"/>
      <c r="O21" s="63"/>
      <c r="P21" s="63"/>
      <c r="Q21" s="63"/>
      <c r="R21" s="60" t="s">
        <v>82</v>
      </c>
      <c r="S21" s="61">
        <f>N29</f>
        <v>5712000</v>
      </c>
      <c r="T21" s="77"/>
      <c r="U21" s="77"/>
    </row>
    <row r="22" spans="1:21" ht="15" customHeight="1">
      <c r="A22" s="250"/>
      <c r="B22" s="250"/>
      <c r="C22" s="257" t="s">
        <v>91</v>
      </c>
      <c r="D22" s="264"/>
      <c r="E22" s="261" t="s">
        <v>54</v>
      </c>
      <c r="F22" s="262"/>
      <c r="G22" s="262"/>
      <c r="H22" s="263"/>
      <c r="I22" s="261" t="s">
        <v>55</v>
      </c>
      <c r="J22" s="262"/>
      <c r="K22" s="262"/>
      <c r="L22" s="263"/>
      <c r="M22" s="13"/>
      <c r="N22" s="255" t="s">
        <v>65</v>
      </c>
      <c r="O22" s="11"/>
      <c r="P22" s="265" t="s">
        <v>87</v>
      </c>
      <c r="Q22" s="265" t="s">
        <v>88</v>
      </c>
      <c r="R22" s="60" t="s">
        <v>83</v>
      </c>
      <c r="S22" s="61">
        <f>S21-S20</f>
        <v>4404500</v>
      </c>
      <c r="T22" s="77"/>
      <c r="U22" s="77"/>
    </row>
    <row r="23" spans="1:17" ht="12.75" customHeight="1">
      <c r="A23" s="250"/>
      <c r="B23" s="251"/>
      <c r="C23" s="259"/>
      <c r="D23" s="260"/>
      <c r="E23" s="1" t="s">
        <v>66</v>
      </c>
      <c r="F23" s="1" t="s">
        <v>67</v>
      </c>
      <c r="G23" s="1" t="s">
        <v>68</v>
      </c>
      <c r="H23" s="1" t="s">
        <v>69</v>
      </c>
      <c r="I23" s="1" t="s">
        <v>66</v>
      </c>
      <c r="J23" s="1" t="s">
        <v>67</v>
      </c>
      <c r="K23" s="1" t="s">
        <v>68</v>
      </c>
      <c r="L23" s="1" t="s">
        <v>69</v>
      </c>
      <c r="M23" s="13"/>
      <c r="N23" s="256"/>
      <c r="O23" s="11"/>
      <c r="P23" s="266"/>
      <c r="Q23" s="266"/>
    </row>
    <row r="24" spans="1:17" ht="12.75" customHeight="1">
      <c r="A24" s="74"/>
      <c r="B24" s="179" t="s">
        <v>1</v>
      </c>
      <c r="C24" s="67"/>
      <c r="D24" s="50"/>
      <c r="E24" s="192">
        <f>'Kvalitet og arbejdsmiljø'!K48</f>
        <v>476500</v>
      </c>
      <c r="F24" s="172">
        <f>E24</f>
        <v>476500</v>
      </c>
      <c r="G24" s="172">
        <f aca="true" t="shared" si="5" ref="G24:L24">F24</f>
        <v>476500</v>
      </c>
      <c r="H24" s="172">
        <f t="shared" si="5"/>
        <v>476500</v>
      </c>
      <c r="I24" s="172">
        <f t="shared" si="5"/>
        <v>476500</v>
      </c>
      <c r="J24" s="172">
        <f t="shared" si="5"/>
        <v>476500</v>
      </c>
      <c r="K24" s="172">
        <f t="shared" si="5"/>
        <v>476500</v>
      </c>
      <c r="L24" s="172">
        <f t="shared" si="5"/>
        <v>476500</v>
      </c>
      <c r="M24" s="12"/>
      <c r="N24" s="164">
        <f>SUM(E24:M24)</f>
        <v>3812000</v>
      </c>
      <c r="O24" s="10"/>
      <c r="P24" s="166"/>
      <c r="Q24" s="166"/>
    </row>
    <row r="25" spans="1:17" ht="12.75" customHeight="1">
      <c r="A25" s="74"/>
      <c r="B25" s="252" t="s">
        <v>72</v>
      </c>
      <c r="C25" s="253"/>
      <c r="D25" s="254"/>
      <c r="E25" s="165">
        <f aca="true" t="shared" si="6" ref="E25:L25">SUM(E24:E24)</f>
        <v>476500</v>
      </c>
      <c r="F25" s="165">
        <f t="shared" si="6"/>
        <v>476500</v>
      </c>
      <c r="G25" s="165">
        <f t="shared" si="6"/>
        <v>476500</v>
      </c>
      <c r="H25" s="165">
        <f t="shared" si="6"/>
        <v>476500</v>
      </c>
      <c r="I25" s="165">
        <f t="shared" si="6"/>
        <v>476500</v>
      </c>
      <c r="J25" s="165">
        <f t="shared" si="6"/>
        <v>476500</v>
      </c>
      <c r="K25" s="165">
        <f t="shared" si="6"/>
        <v>476500</v>
      </c>
      <c r="L25" s="165">
        <f t="shared" si="6"/>
        <v>476500</v>
      </c>
      <c r="M25" s="17"/>
      <c r="N25" s="165">
        <f>SUM(N24:N24)</f>
        <v>3812000</v>
      </c>
      <c r="O25" s="167"/>
      <c r="P25" s="78">
        <f>SUM(P24:P24)</f>
        <v>0</v>
      </c>
      <c r="Q25" s="78">
        <f>SUM(Q24:Q24)</f>
        <v>0</v>
      </c>
    </row>
    <row r="26" spans="1:17" ht="15" customHeight="1">
      <c r="A26" s="63"/>
      <c r="B26" s="63"/>
      <c r="C26" s="63"/>
      <c r="D26" s="63"/>
      <c r="E26" s="63"/>
      <c r="F26" s="63"/>
      <c r="G26" s="63"/>
      <c r="H26" s="63"/>
      <c r="I26" s="63"/>
      <c r="J26" s="63"/>
      <c r="K26" s="63"/>
      <c r="L26" s="63"/>
      <c r="M26" s="14"/>
      <c r="N26" s="64"/>
      <c r="O26" s="8"/>
      <c r="P26" s="64"/>
      <c r="Q26" s="64"/>
    </row>
    <row r="27" spans="1:17" ht="15" customHeight="1">
      <c r="A27" s="250"/>
      <c r="B27" s="250"/>
      <c r="C27" s="257" t="s">
        <v>84</v>
      </c>
      <c r="D27" s="264"/>
      <c r="E27" s="261" t="s">
        <v>54</v>
      </c>
      <c r="F27" s="262"/>
      <c r="G27" s="262"/>
      <c r="H27" s="263"/>
      <c r="I27" s="261" t="s">
        <v>55</v>
      </c>
      <c r="J27" s="262"/>
      <c r="K27" s="262"/>
      <c r="L27" s="263"/>
      <c r="M27" s="13"/>
      <c r="N27" s="255" t="s">
        <v>65</v>
      </c>
      <c r="O27" s="168"/>
      <c r="P27" s="267"/>
      <c r="Q27" s="267"/>
    </row>
    <row r="28" spans="1:17" ht="12.75" customHeight="1">
      <c r="A28" s="250"/>
      <c r="B28" s="251"/>
      <c r="C28" s="259"/>
      <c r="D28" s="260"/>
      <c r="E28" s="1" t="s">
        <v>66</v>
      </c>
      <c r="F28" s="1" t="s">
        <v>67</v>
      </c>
      <c r="G28" s="1" t="s">
        <v>68</v>
      </c>
      <c r="H28" s="1" t="s">
        <v>69</v>
      </c>
      <c r="I28" s="1" t="s">
        <v>66</v>
      </c>
      <c r="J28" s="1" t="s">
        <v>67</v>
      </c>
      <c r="K28" s="1" t="s">
        <v>68</v>
      </c>
      <c r="L28" s="1" t="s">
        <v>69</v>
      </c>
      <c r="M28" s="13"/>
      <c r="N28" s="256"/>
      <c r="O28" s="168"/>
      <c r="P28" s="267"/>
      <c r="Q28" s="267"/>
    </row>
    <row r="29" spans="1:17" ht="12.75" customHeight="1">
      <c r="A29" s="74"/>
      <c r="B29" s="252" t="s">
        <v>76</v>
      </c>
      <c r="C29" s="253"/>
      <c r="D29" s="254"/>
      <c r="E29" s="165">
        <f aca="true" t="shared" si="7" ref="E29:L29">E12+E25</f>
        <v>846500</v>
      </c>
      <c r="F29" s="165">
        <f t="shared" si="7"/>
        <v>846500</v>
      </c>
      <c r="G29" s="165">
        <f t="shared" si="7"/>
        <v>846500</v>
      </c>
      <c r="H29" s="165">
        <f t="shared" si="7"/>
        <v>846500</v>
      </c>
      <c r="I29" s="165">
        <f t="shared" si="7"/>
        <v>846500</v>
      </c>
      <c r="J29" s="165">
        <f t="shared" si="7"/>
        <v>496500</v>
      </c>
      <c r="K29" s="165">
        <f t="shared" si="7"/>
        <v>491500</v>
      </c>
      <c r="L29" s="165">
        <f t="shared" si="7"/>
        <v>491500</v>
      </c>
      <c r="M29" s="17"/>
      <c r="N29" s="165">
        <f>SUM(E29:M29)</f>
        <v>5712000</v>
      </c>
      <c r="O29" s="167"/>
      <c r="P29" s="78"/>
      <c r="Q29" s="78">
        <f>Q12+Q25</f>
        <v>0</v>
      </c>
    </row>
    <row r="30" spans="1:17" ht="12.75" customHeight="1">
      <c r="A30" s="2"/>
      <c r="B30" s="87"/>
      <c r="C30" s="88"/>
      <c r="D30" s="89" t="s">
        <v>107</v>
      </c>
      <c r="E30" s="204">
        <f>+SUM($E29:E29)</f>
        <v>846500</v>
      </c>
      <c r="F30" s="204">
        <f>+SUM($E29:F29)</f>
        <v>1693000</v>
      </c>
      <c r="G30" s="204">
        <f>+SUM($E29:G29)</f>
        <v>2539500</v>
      </c>
      <c r="H30" s="204">
        <f>+SUM($E29:H29)</f>
        <v>3386000</v>
      </c>
      <c r="I30" s="204">
        <f>+SUM($E29:I29)</f>
        <v>4232500</v>
      </c>
      <c r="J30" s="204">
        <f>+SUM($E29:J29)</f>
        <v>4729000</v>
      </c>
      <c r="K30" s="204">
        <f>+SUM($E29:K29)</f>
        <v>5220500</v>
      </c>
      <c r="L30" s="204">
        <f>+SUM($E29:L29)</f>
        <v>5712000</v>
      </c>
      <c r="M30" s="169"/>
      <c r="N30" s="78"/>
      <c r="O30" s="170"/>
      <c r="P30" s="78"/>
      <c r="Q30" s="78"/>
    </row>
    <row r="31" spans="1:17" ht="15" customHeight="1">
      <c r="A31" s="63"/>
      <c r="B31" s="63"/>
      <c r="C31" s="63"/>
      <c r="D31" s="63"/>
      <c r="E31" s="63"/>
      <c r="F31" s="63"/>
      <c r="G31" s="63"/>
      <c r="H31" s="63"/>
      <c r="I31" s="63"/>
      <c r="J31" s="63"/>
      <c r="K31" s="63"/>
      <c r="L31" s="63"/>
      <c r="M31" s="14"/>
      <c r="N31" s="64"/>
      <c r="O31" s="8"/>
      <c r="P31" s="64"/>
      <c r="Q31" s="64"/>
    </row>
    <row r="32" spans="1:17" ht="15" customHeight="1">
      <c r="A32" s="250"/>
      <c r="B32" s="250"/>
      <c r="C32" s="257" t="s">
        <v>74</v>
      </c>
      <c r="D32" s="264"/>
      <c r="E32" s="261" t="s">
        <v>54</v>
      </c>
      <c r="F32" s="262"/>
      <c r="G32" s="262"/>
      <c r="H32" s="263"/>
      <c r="I32" s="261" t="s">
        <v>55</v>
      </c>
      <c r="J32" s="262"/>
      <c r="K32" s="262"/>
      <c r="L32" s="263"/>
      <c r="M32" s="13"/>
      <c r="N32" s="255" t="s">
        <v>65</v>
      </c>
      <c r="O32" s="168"/>
      <c r="P32" s="267"/>
      <c r="Q32" s="267"/>
    </row>
    <row r="33" spans="1:17" ht="12.75" customHeight="1">
      <c r="A33" s="250"/>
      <c r="B33" s="251"/>
      <c r="C33" s="259"/>
      <c r="D33" s="260"/>
      <c r="E33" s="1" t="s">
        <v>66</v>
      </c>
      <c r="F33" s="1" t="s">
        <v>67</v>
      </c>
      <c r="G33" s="1" t="s">
        <v>68</v>
      </c>
      <c r="H33" s="1" t="s">
        <v>69</v>
      </c>
      <c r="I33" s="1" t="s">
        <v>66</v>
      </c>
      <c r="J33" s="1" t="s">
        <v>67</v>
      </c>
      <c r="K33" s="1" t="s">
        <v>68</v>
      </c>
      <c r="L33" s="1" t="s">
        <v>69</v>
      </c>
      <c r="M33" s="13"/>
      <c r="N33" s="256"/>
      <c r="O33" s="168"/>
      <c r="P33" s="267"/>
      <c r="Q33" s="267"/>
    </row>
    <row r="34" spans="1:17" ht="12.75" customHeight="1" hidden="1">
      <c r="A34" s="90"/>
      <c r="B34" s="91"/>
      <c r="C34" s="85"/>
      <c r="D34" s="86"/>
      <c r="E34" s="1">
        <v>1</v>
      </c>
      <c r="F34" s="1">
        <v>2</v>
      </c>
      <c r="G34" s="1">
        <v>3</v>
      </c>
      <c r="H34" s="1">
        <v>4</v>
      </c>
      <c r="I34" s="1">
        <v>5</v>
      </c>
      <c r="J34" s="1">
        <v>6</v>
      </c>
      <c r="K34" s="1">
        <v>7</v>
      </c>
      <c r="L34" s="1">
        <v>8</v>
      </c>
      <c r="M34" s="13"/>
      <c r="N34" s="84"/>
      <c r="O34" s="168"/>
      <c r="P34" s="83"/>
      <c r="Q34" s="83"/>
    </row>
    <row r="35" spans="1:17" ht="15.75" customHeight="1">
      <c r="A35" s="73"/>
      <c r="B35" s="252" t="s">
        <v>78</v>
      </c>
      <c r="C35" s="253"/>
      <c r="D35" s="254"/>
      <c r="E35" s="204">
        <f aca="true" t="shared" si="8" ref="E35:L35">E29-E5</f>
        <v>-461000</v>
      </c>
      <c r="F35" s="204">
        <f t="shared" si="8"/>
        <v>846500</v>
      </c>
      <c r="G35" s="204">
        <f t="shared" si="8"/>
        <v>846500</v>
      </c>
      <c r="H35" s="204">
        <f t="shared" si="8"/>
        <v>846500</v>
      </c>
      <c r="I35" s="204">
        <f t="shared" si="8"/>
        <v>846500</v>
      </c>
      <c r="J35" s="204">
        <f t="shared" si="8"/>
        <v>496500</v>
      </c>
      <c r="K35" s="204">
        <f t="shared" si="8"/>
        <v>491500</v>
      </c>
      <c r="L35" s="204">
        <f t="shared" si="8"/>
        <v>491500</v>
      </c>
      <c r="M35" s="17"/>
      <c r="N35" s="165">
        <f>N29-N5</f>
        <v>4404500</v>
      </c>
      <c r="O35" s="167"/>
      <c r="P35" s="78"/>
      <c r="Q35" s="78"/>
    </row>
    <row r="36" spans="1:17" ht="15.75" customHeight="1">
      <c r="A36" s="73"/>
      <c r="B36" s="87"/>
      <c r="C36" s="88"/>
      <c r="D36" s="89" t="s">
        <v>92</v>
      </c>
      <c r="E36" s="165">
        <f>+SUM($E35:E35)</f>
        <v>-461000</v>
      </c>
      <c r="F36" s="165">
        <f>+SUM($E35:F35)</f>
        <v>385500</v>
      </c>
      <c r="G36" s="165">
        <f>+SUM($E35:G35)</f>
        <v>1232000</v>
      </c>
      <c r="H36" s="165">
        <f>+SUM($E35:H35)</f>
        <v>2078500</v>
      </c>
      <c r="I36" s="165">
        <f>+SUM($E35:I35)</f>
        <v>2925000</v>
      </c>
      <c r="J36" s="165">
        <f>+SUM($E35:J35)</f>
        <v>3421500</v>
      </c>
      <c r="K36" s="165">
        <f>+SUM($E35:K35)</f>
        <v>3913000</v>
      </c>
      <c r="L36" s="165">
        <f>+SUM($E35:L35)</f>
        <v>4404500</v>
      </c>
      <c r="M36" s="169"/>
      <c r="N36" s="78"/>
      <c r="O36" s="170"/>
      <c r="P36" s="78"/>
      <c r="Q36" s="78"/>
    </row>
    <row r="37" spans="1:17" ht="15.75" customHeight="1" hidden="1">
      <c r="A37" s="73"/>
      <c r="B37" s="87"/>
      <c r="C37" s="88"/>
      <c r="D37" s="89"/>
      <c r="E37" s="165">
        <f aca="true" t="shared" si="9" ref="E37:K37">IF(AND(E36&lt;0,F36&gt;=0),E34-(E36/F35),0)</f>
        <v>1.5445953927938572</v>
      </c>
      <c r="F37" s="171">
        <f t="shared" si="9"/>
        <v>0</v>
      </c>
      <c r="G37" s="165">
        <f t="shared" si="9"/>
        <v>0</v>
      </c>
      <c r="H37" s="165">
        <f t="shared" si="9"/>
        <v>0</v>
      </c>
      <c r="I37" s="165">
        <f t="shared" si="9"/>
        <v>0</v>
      </c>
      <c r="J37" s="165">
        <f t="shared" si="9"/>
        <v>0</v>
      </c>
      <c r="K37" s="165">
        <f t="shared" si="9"/>
        <v>0</v>
      </c>
      <c r="L37" s="165">
        <f>IF(M35&lt;&gt;0,IF(AND(L36&lt;0,M36&gt;=0),L34-(L36/M35),0),"")</f>
      </c>
      <c r="M37" s="169"/>
      <c r="N37" s="78"/>
      <c r="O37" s="170"/>
      <c r="P37" s="78"/>
      <c r="Q37" s="78"/>
    </row>
    <row r="38" spans="1:17" ht="15" customHeight="1">
      <c r="A38" s="75"/>
      <c r="B38" s="268" t="s">
        <v>93</v>
      </c>
      <c r="C38" s="253"/>
      <c r="D38" s="254"/>
      <c r="E38" s="193">
        <f>IF(MAX(E37:L37)*3&lt;&gt;0,MAX(E37:L37)*3,"mere end 24")</f>
        <v>4.6337861783815715</v>
      </c>
      <c r="F38" s="2"/>
      <c r="G38" s="2"/>
      <c r="H38" s="2"/>
      <c r="I38" s="2"/>
      <c r="J38" s="2"/>
      <c r="K38" s="2"/>
      <c r="L38" s="2"/>
      <c r="M38" s="2"/>
      <c r="N38" s="2"/>
      <c r="Q38" s="78"/>
    </row>
    <row r="39" spans="238:248" ht="12.75" customHeight="1">
      <c r="ID39"/>
      <c r="IE39"/>
      <c r="IF39"/>
      <c r="IG39"/>
      <c r="IH39"/>
      <c r="II39"/>
      <c r="IJ39"/>
      <c r="IK39"/>
      <c r="IL39"/>
      <c r="IM39"/>
      <c r="IN39"/>
    </row>
  </sheetData>
  <sheetProtection password="DE13" sheet="1" objects="1" scenarios="1"/>
  <mergeCells count="49">
    <mergeCell ref="B35:D35"/>
    <mergeCell ref="B38:D38"/>
    <mergeCell ref="I32:L32"/>
    <mergeCell ref="N32:N33"/>
    <mergeCell ref="P27:P28"/>
    <mergeCell ref="Q27:Q28"/>
    <mergeCell ref="P32:P33"/>
    <mergeCell ref="Q32:Q33"/>
    <mergeCell ref="B29:D29"/>
    <mergeCell ref="A32:B33"/>
    <mergeCell ref="C32:D33"/>
    <mergeCell ref="E32:H32"/>
    <mergeCell ref="I22:L22"/>
    <mergeCell ref="N22:N23"/>
    <mergeCell ref="P22:P23"/>
    <mergeCell ref="Q22:Q23"/>
    <mergeCell ref="B25:D25"/>
    <mergeCell ref="A27:B28"/>
    <mergeCell ref="C27:D28"/>
    <mergeCell ref="E27:H27"/>
    <mergeCell ref="I27:L27"/>
    <mergeCell ref="N27:N28"/>
    <mergeCell ref="P9:P10"/>
    <mergeCell ref="Q9:Q10"/>
    <mergeCell ref="B12:D12"/>
    <mergeCell ref="A14:B15"/>
    <mergeCell ref="C14:D15"/>
    <mergeCell ref="E14:H14"/>
    <mergeCell ref="I14:L14"/>
    <mergeCell ref="N14:N15"/>
    <mergeCell ref="P14:P15"/>
    <mergeCell ref="Q14:Q15"/>
    <mergeCell ref="P2:P3"/>
    <mergeCell ref="Q2:Q3"/>
    <mergeCell ref="B5:D5"/>
    <mergeCell ref="A2:B3"/>
    <mergeCell ref="C2:D3"/>
    <mergeCell ref="E2:H2"/>
    <mergeCell ref="I2:L2"/>
    <mergeCell ref="A8:B9"/>
    <mergeCell ref="B20:D20"/>
    <mergeCell ref="A22:B23"/>
    <mergeCell ref="N2:N3"/>
    <mergeCell ref="C8:D9"/>
    <mergeCell ref="E9:H9"/>
    <mergeCell ref="I9:L9"/>
    <mergeCell ref="N9:N10"/>
    <mergeCell ref="C22:D23"/>
    <mergeCell ref="E22:H22"/>
  </mergeCells>
  <printOptions/>
  <pageMargins left="0.32" right="0.24" top="0.41" bottom="0.21" header="0.27" footer="0.16"/>
  <pageSetup fitToHeight="1" fitToWidth="1" horizontalDpi="600" verticalDpi="600" orientation="landscape" paperSize="9" scale="58"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3:S341"/>
  <sheetViews>
    <sheetView showGridLines="0" tabSelected="1" zoomScaleSheetLayoutView="75" zoomScalePageLayoutView="0" workbookViewId="0" topLeftCell="B28">
      <selection activeCell="G52" sqref="G52"/>
    </sheetView>
  </sheetViews>
  <sheetFormatPr defaultColWidth="9.140625" defaultRowHeight="12.75"/>
  <cols>
    <col min="1" max="2" width="2.7109375" style="0" customWidth="1"/>
    <col min="3" max="3" width="6.28125" style="0" customWidth="1"/>
    <col min="4" max="4" width="3.00390625" style="0" customWidth="1"/>
    <col min="5" max="5" width="1.8515625" style="0" customWidth="1"/>
    <col min="6" max="6" width="20.7109375" style="0" customWidth="1"/>
    <col min="7" max="7" width="10.421875" style="0" customWidth="1"/>
    <col min="8" max="8" width="13.57421875" style="0" customWidth="1"/>
    <col min="10" max="10" width="28.28125" style="0" customWidth="1"/>
    <col min="11" max="11" width="9.57421875" style="0" customWidth="1"/>
    <col min="12" max="13" width="2.7109375" style="0" customWidth="1"/>
  </cols>
  <sheetData>
    <row r="1" ht="24.75" customHeight="1"/>
    <row r="2" ht="34.5" customHeight="1"/>
    <row r="3" spans="2:12" ht="12.75">
      <c r="B3" s="184"/>
      <c r="C3" s="185"/>
      <c r="D3" s="185"/>
      <c r="E3" s="185"/>
      <c r="F3" s="185"/>
      <c r="G3" s="185"/>
      <c r="H3" s="185"/>
      <c r="I3" s="185"/>
      <c r="J3" s="185"/>
      <c r="K3" s="185"/>
      <c r="L3" s="93"/>
    </row>
    <row r="4" spans="2:12" ht="12.75">
      <c r="B4" s="186"/>
      <c r="C4" s="97"/>
      <c r="D4" s="97"/>
      <c r="E4" s="97"/>
      <c r="F4" s="97"/>
      <c r="G4" s="97"/>
      <c r="H4" s="97"/>
      <c r="I4" s="97"/>
      <c r="J4" s="97"/>
      <c r="K4" s="97"/>
      <c r="L4" s="94"/>
    </row>
    <row r="5" spans="2:12" ht="12.75">
      <c r="B5" s="186"/>
      <c r="C5" s="97"/>
      <c r="D5" s="97"/>
      <c r="E5" s="97"/>
      <c r="F5" s="97"/>
      <c r="G5" s="97"/>
      <c r="H5" s="97"/>
      <c r="I5" s="97"/>
      <c r="J5" s="97"/>
      <c r="K5" s="97"/>
      <c r="L5" s="94"/>
    </row>
    <row r="6" spans="2:12" ht="30" customHeight="1">
      <c r="B6" s="186"/>
      <c r="C6" s="98" t="s">
        <v>57</v>
      </c>
      <c r="D6" s="97"/>
      <c r="E6" s="97"/>
      <c r="F6" s="97"/>
      <c r="G6" s="269" t="s">
        <v>143</v>
      </c>
      <c r="H6" s="269"/>
      <c r="I6" s="269"/>
      <c r="J6" s="269"/>
      <c r="K6" s="269"/>
      <c r="L6" s="94"/>
    </row>
    <row r="7" spans="2:12" ht="12.75">
      <c r="B7" s="186"/>
      <c r="C7" s="187" t="s">
        <v>99</v>
      </c>
      <c r="D7" s="187"/>
      <c r="E7" s="187"/>
      <c r="F7" s="187"/>
      <c r="G7" s="97"/>
      <c r="H7" s="97"/>
      <c r="I7" s="97"/>
      <c r="J7" s="97"/>
      <c r="K7" s="97"/>
      <c r="L7" s="94"/>
    </row>
    <row r="8" spans="2:12" ht="18.75" customHeight="1">
      <c r="B8" s="186"/>
      <c r="C8" s="98" t="s">
        <v>100</v>
      </c>
      <c r="D8" s="97"/>
      <c r="E8" s="97"/>
      <c r="F8" s="97"/>
      <c r="G8" s="276">
        <f>Udregninger!E38</f>
        <v>4.6337861783815715</v>
      </c>
      <c r="H8" s="277"/>
      <c r="I8" s="272" t="s">
        <v>102</v>
      </c>
      <c r="J8" s="273"/>
      <c r="K8" s="97"/>
      <c r="L8" s="94"/>
    </row>
    <row r="9" spans="2:12" ht="13.5" customHeight="1">
      <c r="B9" s="186"/>
      <c r="C9" s="271" t="s">
        <v>101</v>
      </c>
      <c r="D9" s="271"/>
      <c r="E9" s="271"/>
      <c r="F9" s="271"/>
      <c r="G9" s="278"/>
      <c r="H9" s="279"/>
      <c r="I9" s="274"/>
      <c r="J9" s="275"/>
      <c r="K9" s="97"/>
      <c r="L9" s="94"/>
    </row>
    <row r="10" spans="2:12" ht="12.75">
      <c r="B10" s="186"/>
      <c r="C10" s="271"/>
      <c r="D10" s="271"/>
      <c r="E10" s="271"/>
      <c r="F10" s="271"/>
      <c r="G10" s="97"/>
      <c r="H10" s="97"/>
      <c r="I10" s="97"/>
      <c r="J10" s="97"/>
      <c r="K10" s="97"/>
      <c r="L10" s="94"/>
    </row>
    <row r="11" spans="2:12" ht="12.75">
      <c r="B11" s="186"/>
      <c r="C11" s="188"/>
      <c r="D11" s="188"/>
      <c r="E11" s="188"/>
      <c r="F11" s="188"/>
      <c r="G11" s="97"/>
      <c r="H11" s="97"/>
      <c r="I11" s="97"/>
      <c r="J11" s="97"/>
      <c r="K11" s="97"/>
      <c r="L11" s="94"/>
    </row>
    <row r="12" spans="2:12" ht="30" customHeight="1">
      <c r="B12" s="186"/>
      <c r="C12" s="98" t="s">
        <v>58</v>
      </c>
      <c r="D12" s="97"/>
      <c r="E12" s="97"/>
      <c r="F12" s="97"/>
      <c r="G12" s="269" t="s">
        <v>144</v>
      </c>
      <c r="H12" s="269"/>
      <c r="I12" s="269"/>
      <c r="J12" s="269"/>
      <c r="K12" s="269"/>
      <c r="L12" s="94"/>
    </row>
    <row r="13" spans="2:12" ht="12.75">
      <c r="B13" s="186"/>
      <c r="C13" s="187" t="s">
        <v>99</v>
      </c>
      <c r="D13" s="97"/>
      <c r="E13" s="97"/>
      <c r="F13" s="97"/>
      <c r="G13" s="97"/>
      <c r="H13" s="97"/>
      <c r="I13" s="97"/>
      <c r="J13" s="97"/>
      <c r="K13" s="97"/>
      <c r="L13" s="94"/>
    </row>
    <row r="14" spans="2:12" ht="18">
      <c r="B14" s="186"/>
      <c r="C14" s="98" t="s">
        <v>59</v>
      </c>
      <c r="D14" s="97"/>
      <c r="E14" s="97"/>
      <c r="F14" s="97"/>
      <c r="G14" s="180" t="s">
        <v>145</v>
      </c>
      <c r="H14" s="97"/>
      <c r="I14" s="97"/>
      <c r="J14" s="97"/>
      <c r="K14" s="97"/>
      <c r="L14" s="94"/>
    </row>
    <row r="15" spans="2:12" ht="41.25" customHeight="1">
      <c r="B15" s="186"/>
      <c r="C15" s="98"/>
      <c r="D15" s="97"/>
      <c r="E15" s="97"/>
      <c r="F15" s="97"/>
      <c r="G15" s="159"/>
      <c r="H15" s="97"/>
      <c r="I15" s="97"/>
      <c r="J15" s="97"/>
      <c r="K15" s="97"/>
      <c r="L15" s="94"/>
    </row>
    <row r="16" spans="2:12" ht="18">
      <c r="B16" s="186"/>
      <c r="C16" s="98"/>
      <c r="D16" s="97"/>
      <c r="E16" s="97"/>
      <c r="F16" s="97"/>
      <c r="G16" s="97"/>
      <c r="H16" s="97"/>
      <c r="I16" s="97"/>
      <c r="J16" s="97"/>
      <c r="K16" s="97"/>
      <c r="L16" s="94"/>
    </row>
    <row r="17" spans="2:12" ht="18">
      <c r="B17" s="186"/>
      <c r="C17" s="98"/>
      <c r="D17" s="97"/>
      <c r="E17" s="97"/>
      <c r="F17" s="97"/>
      <c r="G17" s="97"/>
      <c r="H17" s="97"/>
      <c r="I17" s="97"/>
      <c r="J17" s="97"/>
      <c r="K17" s="97"/>
      <c r="L17" s="94"/>
    </row>
    <row r="18" spans="2:12" ht="12.75">
      <c r="B18" s="186"/>
      <c r="C18" s="280"/>
      <c r="D18" s="280"/>
      <c r="E18" s="280"/>
      <c r="F18" s="280"/>
      <c r="G18" s="280"/>
      <c r="H18" s="280"/>
      <c r="I18" s="280"/>
      <c r="J18" s="280"/>
      <c r="K18" s="280"/>
      <c r="L18" s="94"/>
    </row>
    <row r="19" spans="2:12" ht="12.75">
      <c r="B19" s="186"/>
      <c r="C19" s="280"/>
      <c r="D19" s="280"/>
      <c r="E19" s="280"/>
      <c r="F19" s="280"/>
      <c r="G19" s="280"/>
      <c r="H19" s="280"/>
      <c r="I19" s="280"/>
      <c r="J19" s="280"/>
      <c r="K19" s="280"/>
      <c r="L19" s="94"/>
    </row>
    <row r="20" spans="2:12" ht="12.75">
      <c r="B20" s="186"/>
      <c r="C20" s="280"/>
      <c r="D20" s="280"/>
      <c r="E20" s="280"/>
      <c r="F20" s="280"/>
      <c r="G20" s="280"/>
      <c r="H20" s="280"/>
      <c r="I20" s="280"/>
      <c r="J20" s="280"/>
      <c r="K20" s="280"/>
      <c r="L20" s="94"/>
    </row>
    <row r="21" spans="2:12" ht="12.75">
      <c r="B21" s="186"/>
      <c r="C21" s="280"/>
      <c r="D21" s="280"/>
      <c r="E21" s="280"/>
      <c r="F21" s="280"/>
      <c r="G21" s="280"/>
      <c r="H21" s="280"/>
      <c r="I21" s="280"/>
      <c r="J21" s="280"/>
      <c r="K21" s="280"/>
      <c r="L21" s="94"/>
    </row>
    <row r="22" spans="2:12" ht="12.75">
      <c r="B22" s="186"/>
      <c r="C22" s="280"/>
      <c r="D22" s="280"/>
      <c r="E22" s="280"/>
      <c r="F22" s="280"/>
      <c r="G22" s="280"/>
      <c r="H22" s="280"/>
      <c r="I22" s="280"/>
      <c r="J22" s="280"/>
      <c r="K22" s="280"/>
      <c r="L22" s="94"/>
    </row>
    <row r="23" spans="2:12" ht="12.75">
      <c r="B23" s="186"/>
      <c r="C23" s="280"/>
      <c r="D23" s="280"/>
      <c r="E23" s="280"/>
      <c r="F23" s="280"/>
      <c r="G23" s="280"/>
      <c r="H23" s="280"/>
      <c r="I23" s="280"/>
      <c r="J23" s="280"/>
      <c r="K23" s="280"/>
      <c r="L23" s="94"/>
    </row>
    <row r="24" spans="2:13" ht="22.5" customHeight="1">
      <c r="B24" s="186"/>
      <c r="C24" s="280"/>
      <c r="D24" s="280"/>
      <c r="E24" s="280"/>
      <c r="F24" s="280"/>
      <c r="G24" s="280"/>
      <c r="H24" s="280"/>
      <c r="I24" s="280"/>
      <c r="J24" s="280"/>
      <c r="K24" s="280"/>
      <c r="L24" s="94"/>
      <c r="M24" s="19"/>
    </row>
    <row r="25" spans="2:13" ht="20.25" customHeight="1">
      <c r="B25" s="186"/>
      <c r="C25" s="280"/>
      <c r="D25" s="280"/>
      <c r="E25" s="280"/>
      <c r="F25" s="280"/>
      <c r="G25" s="280"/>
      <c r="H25" s="280"/>
      <c r="I25" s="280"/>
      <c r="J25" s="280"/>
      <c r="K25" s="280"/>
      <c r="L25" s="94"/>
      <c r="M25" s="20"/>
    </row>
    <row r="26" spans="2:13" ht="31.5" customHeight="1">
      <c r="B26" s="186"/>
      <c r="C26" s="280"/>
      <c r="D26" s="280"/>
      <c r="E26" s="280"/>
      <c r="F26" s="280"/>
      <c r="G26" s="280"/>
      <c r="H26" s="280"/>
      <c r="I26" s="280"/>
      <c r="J26" s="280"/>
      <c r="K26" s="280"/>
      <c r="L26" s="94"/>
      <c r="M26" s="21"/>
    </row>
    <row r="27" spans="2:13" ht="26.25" customHeight="1">
      <c r="B27" s="186"/>
      <c r="C27" s="280"/>
      <c r="D27" s="280"/>
      <c r="E27" s="280"/>
      <c r="F27" s="280"/>
      <c r="G27" s="280"/>
      <c r="H27" s="280"/>
      <c r="I27" s="280"/>
      <c r="J27" s="280"/>
      <c r="K27" s="280"/>
      <c r="L27" s="94"/>
      <c r="M27" s="21"/>
    </row>
    <row r="28" spans="2:13" ht="24.75" customHeight="1">
      <c r="B28" s="186"/>
      <c r="C28" s="280"/>
      <c r="D28" s="280"/>
      <c r="E28" s="280"/>
      <c r="F28" s="280"/>
      <c r="G28" s="280"/>
      <c r="H28" s="280"/>
      <c r="I28" s="280"/>
      <c r="J28" s="280"/>
      <c r="K28" s="280"/>
      <c r="L28" s="94"/>
      <c r="M28" s="21"/>
    </row>
    <row r="29" spans="2:13" ht="24.75" customHeight="1">
      <c r="B29" s="186"/>
      <c r="C29" s="280"/>
      <c r="D29" s="280"/>
      <c r="E29" s="280"/>
      <c r="F29" s="280"/>
      <c r="G29" s="280"/>
      <c r="H29" s="280"/>
      <c r="I29" s="280"/>
      <c r="J29" s="280"/>
      <c r="K29" s="280"/>
      <c r="L29" s="94"/>
      <c r="M29" s="21"/>
    </row>
    <row r="30" spans="2:13" ht="20.25" customHeight="1">
      <c r="B30" s="186"/>
      <c r="C30" s="152"/>
      <c r="D30" s="152"/>
      <c r="E30" s="152"/>
      <c r="F30" s="152"/>
      <c r="G30" s="152"/>
      <c r="H30" s="152"/>
      <c r="I30" s="152"/>
      <c r="J30" s="152"/>
      <c r="K30" s="152"/>
      <c r="L30" s="94"/>
      <c r="M30" s="21"/>
    </row>
    <row r="31" spans="2:13" ht="16.5" customHeight="1" hidden="1">
      <c r="B31" s="186"/>
      <c r="C31" s="281" t="s">
        <v>60</v>
      </c>
      <c r="D31" s="281"/>
      <c r="E31" s="281"/>
      <c r="F31" s="281"/>
      <c r="G31" s="281"/>
      <c r="H31" s="281"/>
      <c r="I31" s="281"/>
      <c r="J31" s="281"/>
      <c r="K31" s="281"/>
      <c r="L31" s="94"/>
      <c r="M31" s="21"/>
    </row>
    <row r="32" spans="2:12" ht="15" customHeight="1" hidden="1">
      <c r="B32" s="186"/>
      <c r="C32" s="151"/>
      <c r="D32" s="155"/>
      <c r="E32" s="151" t="s">
        <v>61</v>
      </c>
      <c r="F32" s="151" t="s">
        <v>62</v>
      </c>
      <c r="G32" s="151"/>
      <c r="H32" s="151"/>
      <c r="I32" s="151"/>
      <c r="J32" s="151"/>
      <c r="K32" s="151"/>
      <c r="L32" s="94"/>
    </row>
    <row r="33" spans="2:13" ht="7.5" customHeight="1" hidden="1">
      <c r="B33" s="186"/>
      <c r="C33" s="151"/>
      <c r="D33" s="151"/>
      <c r="E33" s="151"/>
      <c r="F33" s="151"/>
      <c r="G33" s="151"/>
      <c r="H33" s="151"/>
      <c r="I33" s="151"/>
      <c r="J33" s="151"/>
      <c r="K33" s="151"/>
      <c r="L33" s="94"/>
      <c r="M33" s="21"/>
    </row>
    <row r="34" spans="2:13" ht="15" customHeight="1" hidden="1">
      <c r="B34" s="186"/>
      <c r="C34" s="151"/>
      <c r="D34" s="155"/>
      <c r="E34" s="151" t="s">
        <v>61</v>
      </c>
      <c r="F34" s="151" t="s">
        <v>70</v>
      </c>
      <c r="G34" s="151"/>
      <c r="H34" s="151"/>
      <c r="I34" s="151"/>
      <c r="J34" s="151"/>
      <c r="K34" s="151"/>
      <c r="L34" s="94"/>
      <c r="M34" s="18"/>
    </row>
    <row r="35" spans="2:13" ht="7.5" customHeight="1" hidden="1">
      <c r="B35" s="186"/>
      <c r="C35" s="151"/>
      <c r="D35" s="156"/>
      <c r="E35" s="151"/>
      <c r="F35" s="151"/>
      <c r="G35" s="151"/>
      <c r="H35" s="151"/>
      <c r="I35" s="151"/>
      <c r="J35" s="151"/>
      <c r="K35" s="151"/>
      <c r="L35" s="94"/>
      <c r="M35" s="22"/>
    </row>
    <row r="36" spans="2:13" ht="15" customHeight="1" hidden="1">
      <c r="B36" s="186"/>
      <c r="C36" s="151"/>
      <c r="D36" s="157"/>
      <c r="E36" s="151" t="s">
        <v>61</v>
      </c>
      <c r="F36" s="270" t="s">
        <v>64</v>
      </c>
      <c r="G36" s="270"/>
      <c r="H36" s="270"/>
      <c r="I36" s="270"/>
      <c r="J36" s="270"/>
      <c r="K36" s="270"/>
      <c r="L36" s="94"/>
      <c r="M36" s="23"/>
    </row>
    <row r="37" spans="2:13" ht="15" customHeight="1" hidden="1">
      <c r="B37" s="186"/>
      <c r="C37" s="151"/>
      <c r="D37" s="158"/>
      <c r="E37" s="151" t="s">
        <v>63</v>
      </c>
      <c r="F37" s="270"/>
      <c r="G37" s="270"/>
      <c r="H37" s="270"/>
      <c r="I37" s="270"/>
      <c r="J37" s="270"/>
      <c r="K37" s="270"/>
      <c r="L37" s="94"/>
      <c r="M37" s="21"/>
    </row>
    <row r="38" spans="2:13" ht="12.75">
      <c r="B38" s="186"/>
      <c r="C38" s="224" t="s">
        <v>60</v>
      </c>
      <c r="D38" s="224"/>
      <c r="E38" s="224"/>
      <c r="F38" s="224"/>
      <c r="G38" s="224"/>
      <c r="H38" s="224"/>
      <c r="I38" s="224"/>
      <c r="J38" s="224"/>
      <c r="K38" s="224"/>
      <c r="L38" s="94"/>
      <c r="M38" s="24"/>
    </row>
    <row r="39" spans="2:12" ht="12.75">
      <c r="B39" s="186"/>
      <c r="C39" s="6"/>
      <c r="D39" s="174"/>
      <c r="E39" s="6" t="s">
        <v>61</v>
      </c>
      <c r="F39" s="6" t="s">
        <v>140</v>
      </c>
      <c r="G39" s="6"/>
      <c r="H39" s="6"/>
      <c r="I39" s="6"/>
      <c r="J39" s="6"/>
      <c r="K39" s="6"/>
      <c r="L39" s="94"/>
    </row>
    <row r="40" spans="2:12" ht="12.75">
      <c r="B40" s="186"/>
      <c r="C40" s="6"/>
      <c r="D40" s="6"/>
      <c r="E40" s="6"/>
      <c r="F40" s="6"/>
      <c r="G40" s="6"/>
      <c r="H40" s="6"/>
      <c r="I40" s="6"/>
      <c r="J40" s="6"/>
      <c r="K40" s="6"/>
      <c r="L40" s="94"/>
    </row>
    <row r="41" spans="2:12" ht="12.75">
      <c r="B41" s="186"/>
      <c r="C41" s="6"/>
      <c r="D41" s="175"/>
      <c r="E41" s="6" t="s">
        <v>61</v>
      </c>
      <c r="F41" s="6" t="s">
        <v>70</v>
      </c>
      <c r="G41" s="6"/>
      <c r="H41" s="6"/>
      <c r="I41" s="6"/>
      <c r="J41" s="6"/>
      <c r="K41" s="6"/>
      <c r="L41" s="94"/>
    </row>
    <row r="42" spans="2:13" ht="18">
      <c r="B42" s="186"/>
      <c r="C42" s="6"/>
      <c r="D42" s="176"/>
      <c r="E42" s="6"/>
      <c r="F42" s="6"/>
      <c r="G42" s="6"/>
      <c r="H42" s="6"/>
      <c r="I42" s="6"/>
      <c r="J42" s="6"/>
      <c r="K42" s="6"/>
      <c r="L42" s="94"/>
      <c r="M42" s="25"/>
    </row>
    <row r="43" spans="2:13" ht="15">
      <c r="B43" s="186"/>
      <c r="C43" s="6"/>
      <c r="D43" s="177"/>
      <c r="E43" s="6" t="s">
        <v>61</v>
      </c>
      <c r="F43" s="225" t="s">
        <v>142</v>
      </c>
      <c r="G43" s="225"/>
      <c r="H43" s="225"/>
      <c r="I43" s="225"/>
      <c r="J43" s="225"/>
      <c r="K43" s="225"/>
      <c r="L43" s="94"/>
      <c r="M43" s="23"/>
    </row>
    <row r="44" spans="2:13" ht="18">
      <c r="B44" s="186"/>
      <c r="C44" s="6"/>
      <c r="D44" s="178"/>
      <c r="E44" s="6" t="s">
        <v>63</v>
      </c>
      <c r="F44" s="225"/>
      <c r="G44" s="225"/>
      <c r="H44" s="225"/>
      <c r="I44" s="225"/>
      <c r="J44" s="225"/>
      <c r="K44" s="225"/>
      <c r="L44" s="94"/>
      <c r="M44" s="25"/>
    </row>
    <row r="45" spans="2:13" ht="15">
      <c r="B45" s="186"/>
      <c r="C45" s="97"/>
      <c r="D45" s="97"/>
      <c r="E45" s="97"/>
      <c r="F45" s="97"/>
      <c r="G45" s="97"/>
      <c r="H45" s="97"/>
      <c r="I45" s="97"/>
      <c r="J45" s="97"/>
      <c r="K45" s="97"/>
      <c r="L45" s="94"/>
      <c r="M45" s="23"/>
    </row>
    <row r="46" spans="2:14" ht="12.75">
      <c r="B46" s="186"/>
      <c r="C46" s="15"/>
      <c r="D46" s="15"/>
      <c r="E46" s="15"/>
      <c r="F46" s="15" t="s">
        <v>141</v>
      </c>
      <c r="G46" s="15"/>
      <c r="H46" s="15"/>
      <c r="I46" s="15"/>
      <c r="J46" s="15"/>
      <c r="K46" s="15"/>
      <c r="L46" s="94"/>
      <c r="M46" s="26"/>
      <c r="N46" s="26"/>
    </row>
    <row r="47" spans="2:14" ht="12.75">
      <c r="B47" s="189"/>
      <c r="C47" s="92"/>
      <c r="D47" s="92"/>
      <c r="E47" s="92"/>
      <c r="F47" s="92"/>
      <c r="G47" s="92"/>
      <c r="H47" s="92"/>
      <c r="I47" s="92"/>
      <c r="J47" s="92"/>
      <c r="K47" s="92"/>
      <c r="L47" s="136"/>
      <c r="M47" s="26"/>
      <c r="N47" s="26"/>
    </row>
    <row r="48" spans="13:14" ht="12.75">
      <c r="M48" s="26"/>
      <c r="N48" s="26"/>
    </row>
    <row r="49" spans="13:14" ht="12.75">
      <c r="M49" s="26"/>
      <c r="N49" s="26"/>
    </row>
    <row r="50" spans="13:14" ht="12.75">
      <c r="M50" s="26"/>
      <c r="N50" s="26"/>
    </row>
    <row r="51" spans="13:14" ht="12.75">
      <c r="M51" s="27"/>
      <c r="N51" s="27"/>
    </row>
    <row r="52" spans="13:14" ht="12.75">
      <c r="M52" s="27"/>
      <c r="N52" s="27"/>
    </row>
    <row r="53" spans="13:14" ht="12.75">
      <c r="M53" s="27"/>
      <c r="N53" s="27"/>
    </row>
    <row r="54" spans="13:14" ht="12.75">
      <c r="M54" s="26"/>
      <c r="N54" s="26"/>
    </row>
    <row r="55" spans="13:14" ht="12.75">
      <c r="M55" s="26"/>
      <c r="N55" s="26"/>
    </row>
    <row r="56" spans="13:14" ht="12.75">
      <c r="M56" s="26"/>
      <c r="N56" s="26"/>
    </row>
    <row r="57" spans="13:14" ht="12.75">
      <c r="M57" s="26"/>
      <c r="N57" s="26"/>
    </row>
    <row r="58" spans="13:14" ht="12.75">
      <c r="M58" s="26"/>
      <c r="N58" s="26"/>
    </row>
    <row r="59" spans="13:14" ht="12.75">
      <c r="M59" s="26"/>
      <c r="N59" s="26"/>
    </row>
    <row r="60" spans="13:14" ht="12.75">
      <c r="M60" s="26"/>
      <c r="N60" s="26"/>
    </row>
    <row r="61" ht="15">
      <c r="M61" s="23"/>
    </row>
    <row r="62" ht="15">
      <c r="M62" s="23"/>
    </row>
    <row r="64" ht="18">
      <c r="M64" s="25"/>
    </row>
    <row r="65" ht="15">
      <c r="M65" s="23"/>
    </row>
    <row r="66" ht="15">
      <c r="M66" s="23"/>
    </row>
    <row r="67" ht="15">
      <c r="M67" s="23"/>
    </row>
    <row r="68" ht="15">
      <c r="M68" s="23"/>
    </row>
    <row r="69" ht="15.75">
      <c r="M69" s="28"/>
    </row>
    <row r="70" ht="15.75">
      <c r="M70" s="28"/>
    </row>
    <row r="71" ht="15.75">
      <c r="M71" s="28"/>
    </row>
    <row r="72" ht="15.75">
      <c r="M72" s="28"/>
    </row>
    <row r="73" ht="15.75">
      <c r="M73" s="28"/>
    </row>
    <row r="74" ht="15.75">
      <c r="M74" s="28"/>
    </row>
    <row r="75" ht="15.75">
      <c r="M75" s="28"/>
    </row>
    <row r="76" ht="15.75">
      <c r="M76" s="28"/>
    </row>
    <row r="77" ht="15.75">
      <c r="M77" s="28"/>
    </row>
    <row r="78" ht="15.75">
      <c r="M78" s="28"/>
    </row>
    <row r="79" ht="15.75">
      <c r="M79" s="28"/>
    </row>
    <row r="80" ht="15">
      <c r="M80" s="23"/>
    </row>
    <row r="81" ht="12.75">
      <c r="M81" s="29"/>
    </row>
    <row r="82" ht="15.75">
      <c r="M82" s="28"/>
    </row>
    <row r="83" ht="15.75">
      <c r="M83" s="28"/>
    </row>
    <row r="84" ht="15.75">
      <c r="M84" s="28"/>
    </row>
    <row r="85" ht="15.75">
      <c r="M85" s="28"/>
    </row>
    <row r="86" ht="15.75">
      <c r="M86" s="28"/>
    </row>
    <row r="87" ht="15">
      <c r="M87" s="23"/>
    </row>
    <row r="88" ht="15">
      <c r="M88" s="23"/>
    </row>
    <row r="89" ht="15">
      <c r="M89" s="23"/>
    </row>
    <row r="90" ht="18">
      <c r="M90" s="25"/>
    </row>
    <row r="91" ht="15">
      <c r="M91" s="23"/>
    </row>
    <row r="92" ht="15">
      <c r="M92" s="23"/>
    </row>
    <row r="93" ht="15">
      <c r="M93" s="23"/>
    </row>
    <row r="94" ht="12.75">
      <c r="M94" s="29"/>
    </row>
    <row r="95" ht="15">
      <c r="M95" s="23"/>
    </row>
    <row r="96" ht="12.75">
      <c r="M96" s="29"/>
    </row>
    <row r="97" ht="15">
      <c r="M97" s="23"/>
    </row>
    <row r="98" ht="15">
      <c r="M98" s="23"/>
    </row>
    <row r="99" ht="15">
      <c r="M99" s="23"/>
    </row>
    <row r="100" ht="15">
      <c r="M100" s="23"/>
    </row>
    <row r="101" ht="15">
      <c r="M101" s="23"/>
    </row>
    <row r="102" ht="15">
      <c r="M102" s="23"/>
    </row>
    <row r="103" ht="18">
      <c r="M103" s="25"/>
    </row>
    <row r="104" ht="15">
      <c r="M104" s="23"/>
    </row>
    <row r="105" ht="15">
      <c r="M105" s="23"/>
    </row>
    <row r="106" ht="15">
      <c r="M106" s="23"/>
    </row>
    <row r="107" ht="15">
      <c r="M107" s="23"/>
    </row>
    <row r="108" ht="18">
      <c r="M108" s="25"/>
    </row>
    <row r="109" ht="15">
      <c r="M109" s="23"/>
    </row>
    <row r="110" ht="15">
      <c r="M110" s="23"/>
    </row>
    <row r="111" ht="15">
      <c r="M111" s="23"/>
    </row>
    <row r="112" ht="15">
      <c r="M112" s="23"/>
    </row>
    <row r="113" ht="15">
      <c r="M113" s="23"/>
    </row>
    <row r="114" ht="15">
      <c r="M114" s="23"/>
    </row>
    <row r="115" ht="15">
      <c r="M115" s="23"/>
    </row>
    <row r="116" ht="15">
      <c r="M116" s="23"/>
    </row>
    <row r="117" ht="15">
      <c r="M117" s="23"/>
    </row>
    <row r="118" ht="15">
      <c r="M118" s="23"/>
    </row>
    <row r="119" ht="15">
      <c r="M119" s="23"/>
    </row>
    <row r="120" ht="15">
      <c r="M120" s="23"/>
    </row>
    <row r="121" ht="15">
      <c r="M121" s="23"/>
    </row>
    <row r="122" ht="15">
      <c r="M122" s="23"/>
    </row>
    <row r="123" ht="15">
      <c r="M123" s="23"/>
    </row>
    <row r="124" ht="15">
      <c r="M124" s="23"/>
    </row>
    <row r="125" ht="15">
      <c r="M125" s="23"/>
    </row>
    <row r="126" ht="15">
      <c r="M126" s="23"/>
    </row>
    <row r="127" ht="18">
      <c r="M127" s="25"/>
    </row>
    <row r="128" ht="15">
      <c r="M128" s="23"/>
    </row>
    <row r="129" ht="15">
      <c r="M129" s="23"/>
    </row>
    <row r="130" ht="15">
      <c r="M130" s="23"/>
    </row>
    <row r="131" ht="15">
      <c r="M131" s="23"/>
    </row>
    <row r="132" ht="15">
      <c r="M132" s="23"/>
    </row>
    <row r="133" ht="15.75">
      <c r="M133" s="30"/>
    </row>
    <row r="134" ht="15">
      <c r="M134" s="23"/>
    </row>
    <row r="135" ht="15">
      <c r="M135" s="23"/>
    </row>
    <row r="136" ht="15">
      <c r="M136" s="23"/>
    </row>
    <row r="137" ht="15.75">
      <c r="M137" s="30"/>
    </row>
    <row r="138" ht="15">
      <c r="M138" s="23"/>
    </row>
    <row r="139" ht="15">
      <c r="M139" s="23"/>
    </row>
    <row r="140" ht="15">
      <c r="M140" s="23"/>
    </row>
    <row r="141" ht="15">
      <c r="M141" s="23"/>
    </row>
    <row r="142" ht="15">
      <c r="M142" s="23"/>
    </row>
    <row r="143" ht="15.75">
      <c r="M143" s="30"/>
    </row>
    <row r="144" spans="13:19" ht="15.75">
      <c r="M144" s="31"/>
      <c r="N144" s="32"/>
      <c r="O144" s="32"/>
      <c r="P144" s="32"/>
      <c r="Q144" s="32"/>
      <c r="R144" s="32"/>
      <c r="S144" s="32"/>
    </row>
    <row r="145" spans="13:19" ht="15">
      <c r="M145" s="34"/>
      <c r="N145" s="35"/>
      <c r="O145" s="36"/>
      <c r="P145" s="36"/>
      <c r="Q145" s="36"/>
      <c r="R145" s="35"/>
      <c r="S145" s="36"/>
    </row>
    <row r="146" spans="13:19" ht="45.75" customHeight="1">
      <c r="M146" s="219"/>
      <c r="N146" s="38"/>
      <c r="O146" s="38"/>
      <c r="P146" s="38"/>
      <c r="Q146" s="38"/>
      <c r="R146" s="38"/>
      <c r="S146" s="38"/>
    </row>
    <row r="147" spans="13:19" ht="14.25">
      <c r="M147" s="220"/>
      <c r="N147" s="39"/>
      <c r="O147" s="39"/>
      <c r="P147" s="39"/>
      <c r="Q147" s="39"/>
      <c r="R147" s="39"/>
      <c r="S147" s="39"/>
    </row>
    <row r="148" spans="13:19" ht="15">
      <c r="M148" s="37"/>
      <c r="N148" s="38"/>
      <c r="O148" s="38"/>
      <c r="P148" s="38"/>
      <c r="Q148" s="38"/>
      <c r="R148" s="38"/>
      <c r="S148" s="217"/>
    </row>
    <row r="149" spans="13:19" ht="15">
      <c r="M149" s="34"/>
      <c r="N149" s="36"/>
      <c r="O149" s="36"/>
      <c r="P149" s="36"/>
      <c r="Q149" s="36"/>
      <c r="R149" s="36"/>
      <c r="S149" s="218"/>
    </row>
    <row r="150" spans="13:19" ht="30.75" customHeight="1">
      <c r="M150" s="219"/>
      <c r="N150" s="38"/>
      <c r="O150" s="38"/>
      <c r="P150" s="38"/>
      <c r="Q150" s="38"/>
      <c r="R150" s="38"/>
      <c r="S150" s="38"/>
    </row>
    <row r="151" spans="13:19" ht="14.25">
      <c r="M151" s="220"/>
      <c r="N151" s="36"/>
      <c r="O151" s="36"/>
      <c r="P151" s="36"/>
      <c r="Q151" s="36"/>
      <c r="R151" s="36"/>
      <c r="S151" s="36"/>
    </row>
    <row r="152" spans="13:19" ht="15">
      <c r="M152" s="37"/>
      <c r="N152" s="38"/>
      <c r="O152" s="38"/>
      <c r="P152" s="38"/>
      <c r="Q152" s="38"/>
      <c r="R152" s="38"/>
      <c r="S152" s="38"/>
    </row>
    <row r="153" spans="13:19" ht="15">
      <c r="M153" s="34"/>
      <c r="N153" s="36"/>
      <c r="O153" s="36"/>
      <c r="P153" s="36"/>
      <c r="Q153" s="36"/>
      <c r="R153" s="36"/>
      <c r="S153" s="36"/>
    </row>
    <row r="154" spans="13:19" ht="15">
      <c r="M154" s="37"/>
      <c r="N154" s="38"/>
      <c r="O154" s="38"/>
      <c r="P154" s="38"/>
      <c r="Q154" s="38"/>
      <c r="R154" s="38"/>
      <c r="S154" s="217"/>
    </row>
    <row r="155" spans="13:19" ht="15">
      <c r="M155" s="37"/>
      <c r="N155" s="38"/>
      <c r="O155" s="38"/>
      <c r="P155" s="38"/>
      <c r="Q155" s="38"/>
      <c r="R155" s="38"/>
      <c r="S155" s="221"/>
    </row>
    <row r="156" spans="13:19" ht="14.25">
      <c r="M156" s="33"/>
      <c r="N156" s="40"/>
      <c r="O156" s="40"/>
      <c r="P156" s="36"/>
      <c r="Q156" s="40"/>
      <c r="R156" s="40"/>
      <c r="S156" s="218"/>
    </row>
    <row r="157" ht="15">
      <c r="M157" s="23"/>
    </row>
    <row r="158" ht="12.75">
      <c r="M158" s="29"/>
    </row>
    <row r="159" ht="15">
      <c r="M159" s="23"/>
    </row>
    <row r="160" ht="15">
      <c r="M160" s="23"/>
    </row>
    <row r="161" ht="15">
      <c r="M161" s="23"/>
    </row>
    <row r="162" ht="15">
      <c r="M162" s="23"/>
    </row>
    <row r="163" ht="12.75">
      <c r="M163" s="29"/>
    </row>
    <row r="164" ht="15">
      <c r="M164" s="23"/>
    </row>
    <row r="165" ht="15">
      <c r="M165" s="23"/>
    </row>
    <row r="166" ht="15">
      <c r="M166" s="23"/>
    </row>
    <row r="167" ht="15.75">
      <c r="M167" s="30"/>
    </row>
    <row r="168" ht="15">
      <c r="M168" s="23"/>
    </row>
    <row r="169" ht="15">
      <c r="M169" s="23"/>
    </row>
    <row r="170" ht="15">
      <c r="M170" s="23"/>
    </row>
    <row r="171" ht="15">
      <c r="M171" s="23"/>
    </row>
    <row r="172" ht="15">
      <c r="M172" s="23"/>
    </row>
    <row r="173" ht="15">
      <c r="M173" s="23"/>
    </row>
    <row r="174" ht="15">
      <c r="M174" s="23"/>
    </row>
    <row r="175" ht="15">
      <c r="M175" s="23"/>
    </row>
    <row r="176" ht="15">
      <c r="M176" s="23"/>
    </row>
    <row r="177" ht="15">
      <c r="M177" s="23"/>
    </row>
    <row r="178" ht="15">
      <c r="M178" s="23"/>
    </row>
    <row r="179" ht="15.75">
      <c r="M179" s="21"/>
    </row>
    <row r="180" ht="12.75">
      <c r="M180" s="24"/>
    </row>
    <row r="182" ht="12.75">
      <c r="M182" s="41"/>
    </row>
    <row r="184" ht="15">
      <c r="M184" s="23"/>
    </row>
    <row r="185" ht="15">
      <c r="M185" s="23"/>
    </row>
    <row r="186" ht="15">
      <c r="M186" s="23"/>
    </row>
    <row r="187" ht="15">
      <c r="M187" s="23"/>
    </row>
    <row r="188" ht="15">
      <c r="M188" s="23"/>
    </row>
    <row r="189" ht="15">
      <c r="M189" s="23"/>
    </row>
    <row r="190" ht="15">
      <c r="M190" s="23"/>
    </row>
    <row r="191" ht="15">
      <c r="M191" s="23"/>
    </row>
    <row r="192" ht="15">
      <c r="M192" s="23"/>
    </row>
    <row r="193" ht="15">
      <c r="M193" s="23"/>
    </row>
    <row r="194" ht="15">
      <c r="M194" s="23"/>
    </row>
    <row r="195" ht="18">
      <c r="M195" s="25"/>
    </row>
    <row r="196" ht="15.75">
      <c r="M196" s="28"/>
    </row>
    <row r="197" ht="15.75">
      <c r="M197" s="28"/>
    </row>
    <row r="198" ht="15.75">
      <c r="M198" s="28"/>
    </row>
    <row r="199" ht="15.75">
      <c r="M199" s="28"/>
    </row>
    <row r="200" ht="15.75">
      <c r="M200" s="28"/>
    </row>
    <row r="201" ht="15.75">
      <c r="M201" s="28"/>
    </row>
    <row r="202" ht="15.75">
      <c r="M202" s="28"/>
    </row>
    <row r="203" ht="15.75">
      <c r="M203" s="28"/>
    </row>
    <row r="204" ht="15.75">
      <c r="M204" s="28"/>
    </row>
    <row r="205" ht="15.75">
      <c r="M205" s="28"/>
    </row>
    <row r="206" ht="15.75">
      <c r="M206" s="28"/>
    </row>
    <row r="207" ht="15.75">
      <c r="M207" s="28"/>
    </row>
    <row r="208" ht="15.75">
      <c r="M208" s="28"/>
    </row>
    <row r="209" ht="15.75">
      <c r="M209" s="28"/>
    </row>
    <row r="210" ht="15.75">
      <c r="M210" s="28"/>
    </row>
    <row r="211" ht="15">
      <c r="M211" s="23"/>
    </row>
    <row r="212" ht="18">
      <c r="M212" s="25"/>
    </row>
    <row r="213" ht="15">
      <c r="M213" s="23"/>
    </row>
    <row r="214" ht="15">
      <c r="M214" s="23"/>
    </row>
    <row r="215" ht="15">
      <c r="M215" s="23"/>
    </row>
    <row r="216" ht="15.75">
      <c r="M216" s="21"/>
    </row>
    <row r="217" ht="12.75">
      <c r="M217" s="24"/>
    </row>
    <row r="219" ht="12.75">
      <c r="M219" s="41"/>
    </row>
    <row r="221" ht="15">
      <c r="M221" s="23"/>
    </row>
    <row r="222" ht="15">
      <c r="M222" s="23"/>
    </row>
    <row r="223" ht="15">
      <c r="M223" s="23"/>
    </row>
    <row r="224" ht="15">
      <c r="M224" s="23"/>
    </row>
    <row r="225" ht="15">
      <c r="M225" s="23"/>
    </row>
    <row r="226" ht="15">
      <c r="M226" s="23"/>
    </row>
    <row r="227" ht="15">
      <c r="M227" s="23"/>
    </row>
    <row r="228" ht="15">
      <c r="M228" s="23"/>
    </row>
    <row r="229" ht="15">
      <c r="M229" s="23"/>
    </row>
    <row r="230" ht="15">
      <c r="M230" s="23"/>
    </row>
    <row r="231" ht="15">
      <c r="M231" s="23"/>
    </row>
    <row r="232" ht="15">
      <c r="M232" s="23"/>
    </row>
    <row r="233" ht="15">
      <c r="M233" s="23"/>
    </row>
    <row r="234" ht="15">
      <c r="M234" s="23"/>
    </row>
    <row r="235" ht="15">
      <c r="M235" s="23"/>
    </row>
    <row r="236" ht="15">
      <c r="M236" s="23"/>
    </row>
    <row r="237" ht="15">
      <c r="M237" s="23"/>
    </row>
    <row r="238" ht="15">
      <c r="M238" s="23"/>
    </row>
    <row r="239" ht="15">
      <c r="M239" s="23"/>
    </row>
    <row r="241" ht="15">
      <c r="M241" s="23"/>
    </row>
    <row r="242" ht="15">
      <c r="M242" s="23"/>
    </row>
    <row r="243" ht="15">
      <c r="M243" s="23"/>
    </row>
    <row r="244" ht="15">
      <c r="M244" s="23"/>
    </row>
    <row r="245" ht="15">
      <c r="M245" s="23"/>
    </row>
    <row r="246" ht="15">
      <c r="M246" s="23"/>
    </row>
    <row r="247" ht="15">
      <c r="M247" s="23"/>
    </row>
    <row r="248" ht="15">
      <c r="M248" s="23"/>
    </row>
    <row r="249" ht="15">
      <c r="M249" s="23"/>
    </row>
    <row r="250" ht="15">
      <c r="M250" s="23"/>
    </row>
    <row r="251" ht="15">
      <c r="M251" s="23"/>
    </row>
    <row r="252" ht="18">
      <c r="M252" s="25"/>
    </row>
    <row r="253" ht="15">
      <c r="M253" s="23"/>
    </row>
    <row r="254" ht="15">
      <c r="M254" s="23"/>
    </row>
    <row r="255" ht="15">
      <c r="M255" s="23"/>
    </row>
    <row r="256" ht="15">
      <c r="M256" s="23"/>
    </row>
    <row r="257" ht="18">
      <c r="M257" s="25"/>
    </row>
    <row r="258" ht="15">
      <c r="M258" s="23"/>
    </row>
    <row r="259" ht="15">
      <c r="M259" s="23"/>
    </row>
    <row r="260" ht="15">
      <c r="M260" s="23"/>
    </row>
    <row r="261" ht="12.75">
      <c r="M261" s="29"/>
    </row>
    <row r="262" ht="15">
      <c r="M262" s="23"/>
    </row>
    <row r="263" ht="15">
      <c r="M263" s="23"/>
    </row>
    <row r="264" ht="15">
      <c r="M264" s="23"/>
    </row>
    <row r="265" ht="18">
      <c r="M265" s="25"/>
    </row>
    <row r="266" ht="15">
      <c r="M266" s="23"/>
    </row>
    <row r="267" ht="15">
      <c r="M267" s="23"/>
    </row>
    <row r="268" ht="15">
      <c r="M268" s="23"/>
    </row>
    <row r="269" ht="15">
      <c r="M269" s="23"/>
    </row>
    <row r="270" ht="15">
      <c r="M270" s="23"/>
    </row>
    <row r="271" ht="15">
      <c r="M271" s="23"/>
    </row>
    <row r="272" ht="15">
      <c r="M272" s="23"/>
    </row>
    <row r="273" ht="15">
      <c r="M273" s="23"/>
    </row>
    <row r="274" ht="15">
      <c r="M274" s="22"/>
    </row>
    <row r="275" ht="15">
      <c r="M275" s="22"/>
    </row>
    <row r="276" ht="15">
      <c r="M276" s="22"/>
    </row>
    <row r="278" ht="18">
      <c r="M278" s="25"/>
    </row>
    <row r="279" ht="15">
      <c r="M279" s="23"/>
    </row>
    <row r="280" ht="15">
      <c r="M280" s="23"/>
    </row>
    <row r="281" ht="15">
      <c r="M281" s="23"/>
    </row>
    <row r="282" ht="15.75">
      <c r="M282" s="30"/>
    </row>
    <row r="283" spans="13:17" ht="15.75">
      <c r="M283" s="42"/>
      <c r="N283" s="43"/>
      <c r="O283" s="44"/>
      <c r="P283" s="44"/>
      <c r="Q283" s="44"/>
    </row>
    <row r="284" spans="13:17" ht="15.75">
      <c r="M284" s="45"/>
      <c r="N284" s="46"/>
      <c r="O284" s="46"/>
      <c r="P284" s="46"/>
      <c r="Q284" s="46"/>
    </row>
    <row r="285" spans="13:17" ht="15.75">
      <c r="M285" s="45"/>
      <c r="N285" s="46"/>
      <c r="O285" s="46"/>
      <c r="P285" s="46"/>
      <c r="Q285" s="46"/>
    </row>
    <row r="286" spans="13:17" ht="15.75">
      <c r="M286" s="45"/>
      <c r="N286" s="47"/>
      <c r="O286" s="47"/>
      <c r="P286" s="47"/>
      <c r="Q286" s="47"/>
    </row>
    <row r="287" ht="14.25">
      <c r="M287" s="48"/>
    </row>
    <row r="289" ht="18">
      <c r="M289" s="25"/>
    </row>
    <row r="290" ht="15.75">
      <c r="M290" s="21"/>
    </row>
    <row r="291" spans="13:18" ht="15.75">
      <c r="M291" s="222"/>
      <c r="N291" s="222"/>
      <c r="O291" s="222"/>
      <c r="P291" s="21"/>
      <c r="Q291" s="21"/>
      <c r="R291" s="21"/>
    </row>
    <row r="292" spans="13:18" ht="15">
      <c r="M292" s="222"/>
      <c r="N292" s="222"/>
      <c r="O292" s="222"/>
      <c r="P292" s="222"/>
      <c r="Q292" s="222"/>
      <c r="R292" s="222"/>
    </row>
    <row r="293" spans="13:18" ht="15.75">
      <c r="M293" s="222"/>
      <c r="N293" s="222"/>
      <c r="O293" s="222"/>
      <c r="P293" s="222"/>
      <c r="Q293" s="21"/>
      <c r="R293" s="21"/>
    </row>
    <row r="294" spans="13:18" ht="15.75">
      <c r="M294" s="21"/>
      <c r="N294" s="21"/>
      <c r="O294" s="21"/>
      <c r="P294" s="21"/>
      <c r="Q294" s="21"/>
      <c r="R294" s="21"/>
    </row>
    <row r="295" spans="13:18" ht="15.75">
      <c r="M295" s="21"/>
      <c r="N295" s="21"/>
      <c r="O295" s="21"/>
      <c r="P295" s="21"/>
      <c r="Q295" s="21"/>
      <c r="R295" s="21"/>
    </row>
    <row r="296" spans="13:18" ht="15.75">
      <c r="M296" s="21"/>
      <c r="N296" s="21"/>
      <c r="O296" s="21"/>
      <c r="P296" s="21"/>
      <c r="Q296" s="21"/>
      <c r="R296" s="21"/>
    </row>
    <row r="297" spans="13:18" ht="15.75">
      <c r="M297" s="49"/>
      <c r="N297" s="214"/>
      <c r="O297" s="215"/>
      <c r="P297" s="216"/>
      <c r="Q297" s="50"/>
      <c r="R297" s="51"/>
    </row>
    <row r="298" spans="13:18" ht="12.75">
      <c r="M298" s="52"/>
      <c r="N298" s="53"/>
      <c r="O298" s="53"/>
      <c r="P298" s="53"/>
      <c r="Q298" s="53"/>
      <c r="R298" s="53"/>
    </row>
    <row r="299" spans="13:18" ht="12.75">
      <c r="M299" s="54"/>
      <c r="N299" s="53"/>
      <c r="O299" s="53"/>
      <c r="P299" s="53"/>
      <c r="Q299" s="53"/>
      <c r="R299" s="53"/>
    </row>
    <row r="300" spans="13:18" ht="12.75">
      <c r="M300" s="52"/>
      <c r="N300" s="53"/>
      <c r="O300" s="53"/>
      <c r="P300" s="53"/>
      <c r="Q300" s="53"/>
      <c r="R300" s="53"/>
    </row>
    <row r="301" spans="13:18" ht="12.75">
      <c r="M301" s="52"/>
      <c r="N301" s="53"/>
      <c r="O301" s="53"/>
      <c r="P301" s="53"/>
      <c r="Q301" s="53"/>
      <c r="R301" s="53"/>
    </row>
    <row r="302" spans="13:18" ht="12.75">
      <c r="M302" s="52"/>
      <c r="N302" s="53"/>
      <c r="O302" s="53"/>
      <c r="P302" s="53"/>
      <c r="Q302" s="53"/>
      <c r="R302" s="53"/>
    </row>
    <row r="303" spans="13:18" ht="12.75">
      <c r="M303" s="52"/>
      <c r="N303" s="53"/>
      <c r="O303" s="53"/>
      <c r="P303" s="53"/>
      <c r="Q303" s="53"/>
      <c r="R303" s="53"/>
    </row>
    <row r="304" spans="13:18" ht="12.75">
      <c r="M304" s="54"/>
      <c r="N304" s="53"/>
      <c r="O304" s="53"/>
      <c r="P304" s="53"/>
      <c r="Q304" s="53"/>
      <c r="R304" s="53"/>
    </row>
    <row r="305" spans="13:18" ht="12.75">
      <c r="M305" s="52"/>
      <c r="N305" s="53"/>
      <c r="O305" s="53"/>
      <c r="P305" s="53"/>
      <c r="Q305" s="53"/>
      <c r="R305" s="53"/>
    </row>
    <row r="306" spans="13:18" ht="12.75">
      <c r="M306" s="52"/>
      <c r="N306" s="53"/>
      <c r="O306" s="53"/>
      <c r="P306" s="53"/>
      <c r="Q306" s="53"/>
      <c r="R306" s="53"/>
    </row>
    <row r="307" spans="13:18" ht="12.75">
      <c r="M307" s="52"/>
      <c r="N307" s="53"/>
      <c r="O307" s="53"/>
      <c r="P307" s="53"/>
      <c r="Q307" s="53"/>
      <c r="R307" s="53"/>
    </row>
    <row r="308" spans="13:18" ht="12.75">
      <c r="M308" s="52"/>
      <c r="N308" s="53"/>
      <c r="O308" s="53"/>
      <c r="P308" s="53"/>
      <c r="Q308" s="53"/>
      <c r="R308" s="53"/>
    </row>
    <row r="309" spans="13:18" ht="12.75">
      <c r="M309" s="52"/>
      <c r="N309" s="53"/>
      <c r="O309" s="53"/>
      <c r="P309" s="53"/>
      <c r="Q309" s="53"/>
      <c r="R309" s="53"/>
    </row>
    <row r="310" spans="13:18" ht="12.75">
      <c r="M310" s="52"/>
      <c r="N310" s="53"/>
      <c r="O310" s="53"/>
      <c r="P310" s="53"/>
      <c r="Q310" s="53"/>
      <c r="R310" s="53"/>
    </row>
    <row r="311" spans="13:18" ht="12.75">
      <c r="M311" s="52"/>
      <c r="N311" s="53"/>
      <c r="O311" s="53"/>
      <c r="P311" s="53"/>
      <c r="Q311" s="53"/>
      <c r="R311" s="53"/>
    </row>
    <row r="312" spans="13:18" ht="12.75">
      <c r="M312" s="52"/>
      <c r="N312" s="53"/>
      <c r="O312" s="53"/>
      <c r="P312" s="53"/>
      <c r="Q312" s="53"/>
      <c r="R312" s="53"/>
    </row>
    <row r="313" spans="13:18" ht="12.75">
      <c r="M313" s="54"/>
      <c r="N313" s="53"/>
      <c r="O313" s="53"/>
      <c r="P313" s="53"/>
      <c r="Q313" s="53"/>
      <c r="R313" s="53"/>
    </row>
    <row r="314" spans="13:18" ht="12.75">
      <c r="M314" s="52"/>
      <c r="N314" s="53"/>
      <c r="O314" s="53"/>
      <c r="P314" s="53"/>
      <c r="Q314" s="53"/>
      <c r="R314" s="53"/>
    </row>
    <row r="315" spans="13:18" ht="12.75">
      <c r="M315" s="52"/>
      <c r="N315" s="53"/>
      <c r="O315" s="53"/>
      <c r="P315" s="53"/>
      <c r="Q315" s="53"/>
      <c r="R315" s="53"/>
    </row>
    <row r="316" spans="13:18" ht="12.75">
      <c r="M316" s="52"/>
      <c r="N316" s="53"/>
      <c r="O316" s="53"/>
      <c r="P316" s="53"/>
      <c r="Q316" s="53"/>
      <c r="R316" s="53"/>
    </row>
    <row r="317" spans="13:18" ht="12.75">
      <c r="M317" s="52"/>
      <c r="N317" s="53"/>
      <c r="O317" s="53"/>
      <c r="P317" s="53"/>
      <c r="Q317" s="53"/>
      <c r="R317" s="53"/>
    </row>
    <row r="318" spans="13:18" ht="12.75">
      <c r="M318" s="52"/>
      <c r="N318" s="53"/>
      <c r="O318" s="53"/>
      <c r="P318" s="53"/>
      <c r="Q318" s="53"/>
      <c r="R318" s="53"/>
    </row>
    <row r="319" spans="13:18" ht="12.75">
      <c r="M319" s="52"/>
      <c r="N319" s="53"/>
      <c r="O319" s="53"/>
      <c r="P319" s="53"/>
      <c r="Q319" s="53"/>
      <c r="R319" s="53"/>
    </row>
    <row r="320" spans="13:18" ht="12.75">
      <c r="M320" s="54"/>
      <c r="N320" s="53"/>
      <c r="O320" s="53"/>
      <c r="P320" s="53"/>
      <c r="Q320" s="53"/>
      <c r="R320" s="53"/>
    </row>
    <row r="321" spans="13:18" ht="12.75">
      <c r="M321" s="52"/>
      <c r="N321" s="53"/>
      <c r="O321" s="53"/>
      <c r="P321" s="53"/>
      <c r="Q321" s="53"/>
      <c r="R321" s="53"/>
    </row>
    <row r="322" spans="13:18" ht="12.75">
      <c r="M322" s="52"/>
      <c r="N322" s="53"/>
      <c r="O322" s="53"/>
      <c r="P322" s="53"/>
      <c r="Q322" s="53"/>
      <c r="R322" s="53"/>
    </row>
    <row r="323" spans="13:18" ht="15.75">
      <c r="M323" s="52"/>
      <c r="N323" s="53"/>
      <c r="O323" s="51"/>
      <c r="P323" s="55"/>
      <c r="Q323" s="52"/>
      <c r="R323" s="53"/>
    </row>
    <row r="324" spans="13:18" ht="15.75">
      <c r="M324" s="52"/>
      <c r="N324" s="53"/>
      <c r="O324" s="51"/>
      <c r="P324" s="55"/>
      <c r="Q324" s="52"/>
      <c r="R324" s="53"/>
    </row>
    <row r="325" spans="13:18" ht="15.75">
      <c r="M325" s="54"/>
      <c r="N325" s="53"/>
      <c r="O325" s="51"/>
      <c r="P325" s="55"/>
      <c r="Q325" s="52"/>
      <c r="R325" s="53"/>
    </row>
    <row r="326" spans="13:18" ht="15.75">
      <c r="M326" s="52"/>
      <c r="N326" s="53"/>
      <c r="O326" s="51"/>
      <c r="P326" s="55"/>
      <c r="Q326" s="52"/>
      <c r="R326" s="53"/>
    </row>
    <row r="327" spans="13:18" ht="15.75">
      <c r="M327" s="52"/>
      <c r="N327" s="53"/>
      <c r="O327" s="51"/>
      <c r="P327" s="55"/>
      <c r="Q327" s="52"/>
      <c r="R327" s="53"/>
    </row>
    <row r="328" spans="13:18" ht="15.75">
      <c r="M328" s="52"/>
      <c r="N328" s="51"/>
      <c r="O328" s="55"/>
      <c r="P328" s="55"/>
      <c r="Q328" s="55"/>
      <c r="R328" s="52"/>
    </row>
    <row r="329" spans="13:18" ht="15.75">
      <c r="M329" s="52"/>
      <c r="N329" s="51"/>
      <c r="O329" s="55"/>
      <c r="P329" s="55"/>
      <c r="Q329" s="55"/>
      <c r="R329" s="52"/>
    </row>
    <row r="330" spans="13:18" ht="15.75">
      <c r="M330" s="52"/>
      <c r="N330" s="51"/>
      <c r="O330" s="55"/>
      <c r="P330" s="55"/>
      <c r="Q330" s="55"/>
      <c r="R330" s="52"/>
    </row>
    <row r="331" spans="13:18" ht="15.75">
      <c r="M331" s="52"/>
      <c r="N331" s="51"/>
      <c r="O331" s="55"/>
      <c r="P331" s="55"/>
      <c r="Q331" s="55"/>
      <c r="R331" s="52"/>
    </row>
    <row r="332" spans="13:18" ht="15.75">
      <c r="M332" s="52"/>
      <c r="N332" s="51"/>
      <c r="O332" s="55"/>
      <c r="P332" s="55"/>
      <c r="Q332" s="55"/>
      <c r="R332" s="52"/>
    </row>
    <row r="333" spans="13:18" ht="12.75">
      <c r="M333" s="52"/>
      <c r="N333" s="53"/>
      <c r="O333" s="53"/>
      <c r="P333" s="53"/>
      <c r="Q333" s="53"/>
      <c r="R333" s="53"/>
    </row>
    <row r="334" spans="13:18" ht="12.75">
      <c r="M334" s="52"/>
      <c r="N334" s="53"/>
      <c r="O334" s="53"/>
      <c r="P334" s="53"/>
      <c r="Q334" s="53"/>
      <c r="R334" s="53"/>
    </row>
    <row r="335" spans="13:18" ht="13.5" thickBot="1">
      <c r="M335" s="54"/>
      <c r="N335" s="53"/>
      <c r="O335" s="53"/>
      <c r="P335" s="53"/>
      <c r="Q335" s="53"/>
      <c r="R335" s="56"/>
    </row>
    <row r="336" ht="16.5" thickTop="1">
      <c r="M336" s="21"/>
    </row>
    <row r="339" ht="12.75">
      <c r="M339" s="29"/>
    </row>
    <row r="340" ht="12.75">
      <c r="M340" s="29"/>
    </row>
    <row r="341" ht="12.75">
      <c r="M341" s="29"/>
    </row>
  </sheetData>
  <sheetProtection/>
  <mergeCells count="18">
    <mergeCell ref="S148:S149"/>
    <mergeCell ref="M150:M151"/>
    <mergeCell ref="S154:S156"/>
    <mergeCell ref="M291:O291"/>
    <mergeCell ref="M293:P293"/>
    <mergeCell ref="M292:R292"/>
    <mergeCell ref="M146:M147"/>
    <mergeCell ref="C18:K29"/>
    <mergeCell ref="C31:K31"/>
    <mergeCell ref="C38:K38"/>
    <mergeCell ref="F43:K44"/>
    <mergeCell ref="N297:P297"/>
    <mergeCell ref="G6:K6"/>
    <mergeCell ref="G12:K12"/>
    <mergeCell ref="F36:K37"/>
    <mergeCell ref="C9:F10"/>
    <mergeCell ref="I8:J9"/>
    <mergeCell ref="G8:H9"/>
  </mergeCells>
  <printOptions/>
  <pageMargins left="0.75" right="0.62" top="1" bottom="1" header="0.5" footer="0.5"/>
  <pageSetup fitToHeight="1" fitToWidth="1"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R336"/>
  <sheetViews>
    <sheetView showGridLines="0" zoomScaleSheetLayoutView="75" zoomScalePageLayoutView="0" workbookViewId="0" topLeftCell="A7">
      <selection activeCell="C12" sqref="C12:J12"/>
    </sheetView>
  </sheetViews>
  <sheetFormatPr defaultColWidth="9.140625" defaultRowHeight="12.75"/>
  <cols>
    <col min="1" max="2" width="2.7109375" style="0" customWidth="1"/>
    <col min="3" max="3" width="3.00390625" style="0" customWidth="1"/>
    <col min="4" max="4" width="1.8515625" style="0" customWidth="1"/>
    <col min="5" max="5" width="20.7109375" style="0" customWidth="1"/>
    <col min="6" max="6" width="10.421875" style="0" customWidth="1"/>
    <col min="7" max="7" width="13.57421875" style="0" customWidth="1"/>
    <col min="9" max="9" width="23.7109375" style="0" customWidth="1"/>
    <col min="10" max="10" width="18.00390625" style="0" customWidth="1"/>
    <col min="11" max="12" width="2.7109375" style="0" customWidth="1"/>
  </cols>
  <sheetData>
    <row r="1" ht="24.75" customHeight="1"/>
    <row r="2" spans="2:10" ht="34.5" customHeight="1">
      <c r="B2" s="229" t="s">
        <v>138</v>
      </c>
      <c r="C2" s="229"/>
      <c r="D2" s="229"/>
      <c r="E2" s="229"/>
      <c r="F2" s="229"/>
      <c r="G2" s="229"/>
      <c r="H2" s="229"/>
      <c r="J2" s="101"/>
    </row>
    <row r="3" spans="2:11" ht="9.75" customHeight="1">
      <c r="B3" s="80"/>
      <c r="C3" s="102"/>
      <c r="D3" s="102"/>
      <c r="E3" s="102"/>
      <c r="F3" s="102"/>
      <c r="G3" s="102"/>
      <c r="H3" s="102"/>
      <c r="I3" s="102"/>
      <c r="J3" s="130"/>
      <c r="K3" s="93"/>
    </row>
    <row r="4" spans="2:11" ht="19.5" customHeight="1">
      <c r="B4" s="115"/>
      <c r="C4" s="103"/>
      <c r="D4" s="103"/>
      <c r="E4" s="103"/>
      <c r="F4" s="103"/>
      <c r="G4" s="103"/>
      <c r="H4" s="103"/>
      <c r="I4" s="103"/>
      <c r="J4" s="125"/>
      <c r="K4" s="94"/>
    </row>
    <row r="5" spans="2:11" s="96" customFormat="1" ht="19.5" customHeight="1">
      <c r="B5" s="131"/>
      <c r="C5" s="206" t="s">
        <v>12</v>
      </c>
      <c r="D5" s="206"/>
      <c r="E5" s="206"/>
      <c r="F5" s="206"/>
      <c r="G5" s="206"/>
      <c r="H5" s="206"/>
      <c r="I5" s="206"/>
      <c r="J5" s="127"/>
      <c r="K5" s="132"/>
    </row>
    <row r="6" spans="2:11" ht="99.75" customHeight="1">
      <c r="B6" s="115"/>
      <c r="C6" s="227" t="s">
        <v>146</v>
      </c>
      <c r="D6" s="227"/>
      <c r="E6" s="227"/>
      <c r="F6" s="227"/>
      <c r="G6" s="227"/>
      <c r="H6" s="227"/>
      <c r="I6" s="227"/>
      <c r="J6" s="227"/>
      <c r="K6" s="94"/>
    </row>
    <row r="7" spans="2:11" ht="19.5" customHeight="1">
      <c r="B7" s="115"/>
      <c r="C7" s="126"/>
      <c r="D7" s="126"/>
      <c r="E7" s="126"/>
      <c r="F7" s="126"/>
      <c r="G7" s="126"/>
      <c r="H7" s="126"/>
      <c r="I7" s="126"/>
      <c r="J7" s="126"/>
      <c r="K7" s="94"/>
    </row>
    <row r="8" spans="2:11" s="96" customFormat="1" ht="19.5" customHeight="1">
      <c r="B8" s="133"/>
      <c r="C8" s="206" t="s">
        <v>13</v>
      </c>
      <c r="D8" s="207"/>
      <c r="E8" s="207"/>
      <c r="F8" s="207"/>
      <c r="G8" s="207"/>
      <c r="H8" s="207"/>
      <c r="I8" s="207"/>
      <c r="J8" s="116"/>
      <c r="K8" s="132"/>
    </row>
    <row r="9" spans="2:11" ht="99.75" customHeight="1">
      <c r="B9" s="108"/>
      <c r="C9" s="227" t="s">
        <v>147</v>
      </c>
      <c r="D9" s="227"/>
      <c r="E9" s="227"/>
      <c r="F9" s="227"/>
      <c r="G9" s="227"/>
      <c r="H9" s="227"/>
      <c r="I9" s="227"/>
      <c r="J9" s="227"/>
      <c r="K9" s="94"/>
    </row>
    <row r="10" spans="2:11" ht="19.5" customHeight="1">
      <c r="B10" s="108"/>
      <c r="C10" s="126"/>
      <c r="D10" s="126"/>
      <c r="E10" s="126"/>
      <c r="F10" s="126"/>
      <c r="G10" s="126"/>
      <c r="H10" s="126"/>
      <c r="I10" s="126"/>
      <c r="J10" s="126"/>
      <c r="K10" s="94"/>
    </row>
    <row r="11" spans="2:11" s="96" customFormat="1" ht="19.5" customHeight="1">
      <c r="B11" s="134"/>
      <c r="C11" s="207" t="s">
        <v>14</v>
      </c>
      <c r="D11" s="207"/>
      <c r="E11" s="207"/>
      <c r="F11" s="207"/>
      <c r="G11" s="207"/>
      <c r="H11" s="207"/>
      <c r="I11" s="207"/>
      <c r="J11" s="119"/>
      <c r="K11" s="132"/>
    </row>
    <row r="12" spans="2:11" ht="99.75" customHeight="1">
      <c r="B12" s="108"/>
      <c r="C12" s="227" t="s">
        <v>148</v>
      </c>
      <c r="D12" s="227"/>
      <c r="E12" s="227"/>
      <c r="F12" s="227"/>
      <c r="G12" s="227"/>
      <c r="H12" s="227"/>
      <c r="I12" s="227"/>
      <c r="J12" s="227"/>
      <c r="K12" s="94"/>
    </row>
    <row r="13" spans="2:11" ht="19.5" customHeight="1">
      <c r="B13" s="124"/>
      <c r="C13" s="210"/>
      <c r="D13" s="211"/>
      <c r="E13" s="211"/>
      <c r="F13" s="211"/>
      <c r="G13" s="211"/>
      <c r="H13" s="211"/>
      <c r="I13" s="211"/>
      <c r="J13" s="135"/>
      <c r="K13" s="136"/>
    </row>
    <row r="14" spans="1:11" ht="9.75" customHeight="1">
      <c r="A14" s="9"/>
      <c r="B14" s="76"/>
      <c r="C14" s="76"/>
      <c r="D14" s="76"/>
      <c r="E14" s="76"/>
      <c r="F14" s="76"/>
      <c r="G14" s="76"/>
      <c r="H14" s="76"/>
      <c r="I14" s="76"/>
      <c r="J14" s="76"/>
      <c r="K14" s="9"/>
    </row>
    <row r="15" spans="1:11" ht="9.75" customHeight="1">
      <c r="A15" s="9"/>
      <c r="B15" s="105"/>
      <c r="C15" s="106"/>
      <c r="D15" s="106"/>
      <c r="E15" s="106"/>
      <c r="F15" s="106"/>
      <c r="G15" s="106"/>
      <c r="H15" s="106"/>
      <c r="I15" s="106"/>
      <c r="J15" s="106"/>
      <c r="K15" s="93"/>
    </row>
    <row r="16" spans="1:11" ht="19.5" customHeight="1">
      <c r="A16" s="9"/>
      <c r="B16" s="108"/>
      <c r="C16" s="212" t="s">
        <v>15</v>
      </c>
      <c r="D16" s="212"/>
      <c r="E16" s="212"/>
      <c r="F16" s="212"/>
      <c r="G16" s="212"/>
      <c r="H16" s="212"/>
      <c r="I16" s="212"/>
      <c r="J16" s="113"/>
      <c r="K16" s="94"/>
    </row>
    <row r="17" spans="1:11" ht="45" customHeight="1">
      <c r="A17" s="9"/>
      <c r="B17" s="108"/>
      <c r="C17" s="142"/>
      <c r="D17" s="142"/>
      <c r="E17" s="142"/>
      <c r="F17" s="194"/>
      <c r="G17" s="200">
        <f>Udregninger!E38</f>
        <v>4.6337861783815715</v>
      </c>
      <c r="H17" s="195"/>
      <c r="I17" s="196" t="s">
        <v>102</v>
      </c>
      <c r="J17" s="142"/>
      <c r="K17" s="94"/>
    </row>
    <row r="18" spans="2:11" ht="12.75">
      <c r="B18" s="140"/>
      <c r="C18" s="141"/>
      <c r="D18" s="141"/>
      <c r="E18" s="141"/>
      <c r="F18" s="141"/>
      <c r="G18" s="141"/>
      <c r="H18" s="141"/>
      <c r="I18" s="141"/>
      <c r="J18" s="141"/>
      <c r="K18" s="136"/>
    </row>
    <row r="19" spans="2:12" ht="22.5" customHeight="1">
      <c r="B19" s="129"/>
      <c r="C19" s="129"/>
      <c r="D19" s="129"/>
      <c r="E19" s="129"/>
      <c r="F19" s="129"/>
      <c r="G19" s="129"/>
      <c r="H19" s="129"/>
      <c r="I19" s="129"/>
      <c r="J19" s="129"/>
      <c r="L19" s="19"/>
    </row>
    <row r="20" spans="2:12" ht="20.25" customHeight="1">
      <c r="B20" s="129"/>
      <c r="C20" s="129"/>
      <c r="D20" s="129"/>
      <c r="E20" s="129"/>
      <c r="F20" s="129"/>
      <c r="G20" s="129"/>
      <c r="H20" s="129"/>
      <c r="I20" s="129"/>
      <c r="J20" s="129"/>
      <c r="L20" s="20"/>
    </row>
    <row r="21" spans="2:12" ht="31.5" customHeight="1">
      <c r="B21" s="129"/>
      <c r="C21" s="129"/>
      <c r="D21" s="129"/>
      <c r="E21" s="129"/>
      <c r="F21" s="129"/>
      <c r="G21" s="129"/>
      <c r="H21" s="129"/>
      <c r="I21" s="129"/>
      <c r="J21" s="129"/>
      <c r="L21" s="21"/>
    </row>
    <row r="22" spans="2:12" ht="26.25" customHeight="1">
      <c r="B22" s="129"/>
      <c r="C22" s="129"/>
      <c r="D22" s="129"/>
      <c r="E22" s="129"/>
      <c r="F22" s="129"/>
      <c r="G22" s="129"/>
      <c r="H22" s="129"/>
      <c r="I22" s="129"/>
      <c r="J22" s="129"/>
      <c r="L22" s="21"/>
    </row>
    <row r="23" spans="2:12" ht="24.75" customHeight="1">
      <c r="B23" s="129"/>
      <c r="C23" s="129"/>
      <c r="D23" s="129"/>
      <c r="E23" s="129"/>
      <c r="F23" s="129"/>
      <c r="G23" s="129"/>
      <c r="H23" s="129"/>
      <c r="I23" s="129"/>
      <c r="J23" s="129"/>
      <c r="L23" s="21"/>
    </row>
    <row r="24" spans="2:12" ht="24.75" customHeight="1">
      <c r="B24" s="129"/>
      <c r="C24" s="129"/>
      <c r="D24" s="129"/>
      <c r="E24" s="129"/>
      <c r="F24" s="129"/>
      <c r="G24" s="129"/>
      <c r="H24" s="129"/>
      <c r="I24" s="129"/>
      <c r="J24" s="129"/>
      <c r="L24" s="21"/>
    </row>
    <row r="25" spans="2:12" ht="20.25" customHeight="1">
      <c r="B25" s="58"/>
      <c r="C25" s="58"/>
      <c r="D25" s="58"/>
      <c r="E25" s="58"/>
      <c r="F25" s="58"/>
      <c r="G25" s="58"/>
      <c r="H25" s="58"/>
      <c r="I25" s="58"/>
      <c r="J25" s="58"/>
      <c r="L25" s="21"/>
    </row>
    <row r="26" spans="2:12" ht="16.5" customHeight="1">
      <c r="B26" s="224"/>
      <c r="C26" s="224"/>
      <c r="D26" s="224"/>
      <c r="E26" s="224"/>
      <c r="F26" s="224"/>
      <c r="G26" s="224"/>
      <c r="H26" s="224"/>
      <c r="I26" s="224"/>
      <c r="J26" s="224"/>
      <c r="L26" s="21"/>
    </row>
    <row r="27" spans="2:10" ht="15" customHeight="1">
      <c r="B27" s="6"/>
      <c r="C27" s="9"/>
      <c r="D27" s="6"/>
      <c r="E27" s="6"/>
      <c r="F27" s="6"/>
      <c r="G27" s="6"/>
      <c r="H27" s="6"/>
      <c r="I27" s="6"/>
      <c r="J27" s="6"/>
    </row>
    <row r="28" spans="2:12" ht="7.5" customHeight="1">
      <c r="B28" s="6"/>
      <c r="C28" s="6"/>
      <c r="D28" s="6"/>
      <c r="E28" s="6"/>
      <c r="F28" s="6"/>
      <c r="G28" s="6"/>
      <c r="H28" s="6"/>
      <c r="I28" s="6"/>
      <c r="J28" s="6"/>
      <c r="L28" s="21"/>
    </row>
    <row r="29" spans="2:12" ht="15" customHeight="1">
      <c r="B29" s="6"/>
      <c r="C29" s="9"/>
      <c r="D29" s="6"/>
      <c r="E29" s="6"/>
      <c r="F29" s="6"/>
      <c r="G29" s="6"/>
      <c r="H29" s="6"/>
      <c r="I29" s="6"/>
      <c r="J29" s="6"/>
      <c r="L29" s="18"/>
    </row>
    <row r="30" spans="2:12" ht="7.5" customHeight="1">
      <c r="B30" s="6"/>
      <c r="C30" s="9"/>
      <c r="D30" s="6"/>
      <c r="E30" s="6"/>
      <c r="F30" s="6"/>
      <c r="G30" s="6"/>
      <c r="H30" s="6"/>
      <c r="I30" s="6"/>
      <c r="J30" s="6"/>
      <c r="L30" s="22"/>
    </row>
    <row r="31" spans="2:12" ht="15" customHeight="1">
      <c r="B31" s="6"/>
      <c r="C31" s="6"/>
      <c r="D31" s="6"/>
      <c r="E31" s="225"/>
      <c r="F31" s="225"/>
      <c r="G31" s="225"/>
      <c r="H31" s="225"/>
      <c r="I31" s="225"/>
      <c r="J31" s="225"/>
      <c r="L31" s="23"/>
    </row>
    <row r="32" spans="2:12" ht="15" customHeight="1">
      <c r="B32" s="6"/>
      <c r="C32" s="6"/>
      <c r="D32" s="6"/>
      <c r="E32" s="225"/>
      <c r="F32" s="225"/>
      <c r="G32" s="225"/>
      <c r="H32" s="225"/>
      <c r="I32" s="225"/>
      <c r="J32" s="225"/>
      <c r="L32" s="21"/>
    </row>
    <row r="33" ht="12.75">
      <c r="L33" s="24"/>
    </row>
    <row r="37" ht="18">
      <c r="L37" s="25"/>
    </row>
    <row r="38" ht="15">
      <c r="L38" s="23"/>
    </row>
    <row r="39" ht="18">
      <c r="L39" s="25"/>
    </row>
    <row r="40" ht="15">
      <c r="L40" s="23"/>
    </row>
    <row r="41" spans="12:13" ht="12.75">
      <c r="L41" s="26"/>
      <c r="M41" s="26"/>
    </row>
    <row r="42" spans="12:13" ht="12.75">
      <c r="L42" s="26"/>
      <c r="M42" s="26"/>
    </row>
    <row r="43" spans="12:13" ht="12.75">
      <c r="L43" s="26"/>
      <c r="M43" s="26"/>
    </row>
    <row r="44" spans="12:13" ht="12.75">
      <c r="L44" s="26"/>
      <c r="M44" s="26"/>
    </row>
    <row r="45" spans="12:13" ht="12.75">
      <c r="L45" s="26"/>
      <c r="M45" s="26"/>
    </row>
    <row r="46" spans="12:13" ht="12.75">
      <c r="L46" s="27"/>
      <c r="M46" s="27"/>
    </row>
    <row r="47" spans="12:13" ht="12.75">
      <c r="L47" s="27"/>
      <c r="M47" s="27"/>
    </row>
    <row r="48" spans="12:13" ht="12.75">
      <c r="L48" s="27"/>
      <c r="M48" s="27"/>
    </row>
    <row r="49" spans="12:13" ht="12.75">
      <c r="L49" s="26"/>
      <c r="M49" s="26"/>
    </row>
    <row r="50" spans="12:13" ht="12.75">
      <c r="L50" s="26"/>
      <c r="M50" s="26"/>
    </row>
    <row r="51" spans="12:13" ht="12.75">
      <c r="L51" s="26"/>
      <c r="M51" s="26"/>
    </row>
    <row r="52" spans="12:13" ht="12.75">
      <c r="L52" s="26"/>
      <c r="M52" s="26"/>
    </row>
    <row r="53" spans="12:13" ht="12.75">
      <c r="L53" s="26"/>
      <c r="M53" s="26"/>
    </row>
    <row r="54" spans="12:13" ht="12.75">
      <c r="L54" s="26"/>
      <c r="M54" s="26"/>
    </row>
    <row r="55" spans="12:13" ht="12.75">
      <c r="L55" s="26"/>
      <c r="M55" s="26"/>
    </row>
    <row r="56" ht="15">
      <c r="L56" s="23"/>
    </row>
    <row r="57" ht="15">
      <c r="L57" s="23"/>
    </row>
    <row r="59" ht="18">
      <c r="L59" s="25"/>
    </row>
    <row r="60" ht="15">
      <c r="L60" s="23"/>
    </row>
    <row r="61" ht="15">
      <c r="L61" s="23"/>
    </row>
    <row r="62" ht="15">
      <c r="L62" s="23"/>
    </row>
    <row r="63" ht="15">
      <c r="L63" s="23"/>
    </row>
    <row r="64" ht="15.75">
      <c r="L64" s="28"/>
    </row>
    <row r="65" ht="15.75">
      <c r="L65" s="28"/>
    </row>
    <row r="66" ht="15.75">
      <c r="L66" s="28"/>
    </row>
    <row r="67" ht="15.75">
      <c r="L67" s="28"/>
    </row>
    <row r="68" ht="15.75">
      <c r="L68" s="28"/>
    </row>
    <row r="69" ht="15.75">
      <c r="L69" s="28"/>
    </row>
    <row r="70" ht="15.75">
      <c r="L70" s="28"/>
    </row>
    <row r="71" ht="15.75">
      <c r="L71" s="28"/>
    </row>
    <row r="72" ht="15.75">
      <c r="L72" s="28"/>
    </row>
    <row r="73" ht="15.75">
      <c r="L73" s="28"/>
    </row>
    <row r="74" ht="15.75">
      <c r="L74" s="28"/>
    </row>
    <row r="75" ht="15">
      <c r="L75" s="23"/>
    </row>
    <row r="76" ht="12.75">
      <c r="L76" s="29"/>
    </row>
    <row r="77" ht="15.75">
      <c r="L77" s="28"/>
    </row>
    <row r="78" ht="15.75">
      <c r="L78" s="28"/>
    </row>
    <row r="79" ht="15.75">
      <c r="L79" s="28"/>
    </row>
    <row r="80" ht="15.75">
      <c r="L80" s="28"/>
    </row>
    <row r="81" ht="15.75">
      <c r="L81" s="28"/>
    </row>
    <row r="82" ht="15">
      <c r="L82" s="23"/>
    </row>
    <row r="83" ht="15">
      <c r="L83" s="23"/>
    </row>
    <row r="84" ht="15">
      <c r="L84" s="23"/>
    </row>
    <row r="85" ht="18">
      <c r="L85" s="25"/>
    </row>
    <row r="86" ht="15">
      <c r="L86" s="23"/>
    </row>
    <row r="87" ht="15">
      <c r="L87" s="23"/>
    </row>
    <row r="88" ht="15">
      <c r="L88" s="23"/>
    </row>
    <row r="89" ht="12.75">
      <c r="L89" s="29"/>
    </row>
    <row r="90" ht="15">
      <c r="L90" s="23"/>
    </row>
    <row r="91" ht="12.75">
      <c r="L91" s="29"/>
    </row>
    <row r="92" ht="15">
      <c r="L92" s="23"/>
    </row>
    <row r="93" ht="15">
      <c r="L93" s="23"/>
    </row>
    <row r="94" ht="15">
      <c r="L94" s="23"/>
    </row>
    <row r="95" ht="15">
      <c r="L95" s="23"/>
    </row>
    <row r="96" ht="15">
      <c r="L96" s="23"/>
    </row>
    <row r="97" ht="15">
      <c r="L97" s="23"/>
    </row>
    <row r="98" ht="18">
      <c r="L98" s="25"/>
    </row>
    <row r="99" ht="15">
      <c r="L99" s="23"/>
    </row>
    <row r="100" ht="15">
      <c r="L100" s="23"/>
    </row>
    <row r="101" ht="15">
      <c r="L101" s="23"/>
    </row>
    <row r="102" ht="15">
      <c r="L102" s="23"/>
    </row>
    <row r="103" ht="18">
      <c r="L103" s="25"/>
    </row>
    <row r="104" ht="15">
      <c r="L104" s="23"/>
    </row>
    <row r="105" ht="15">
      <c r="L105" s="23"/>
    </row>
    <row r="106" ht="15">
      <c r="L106" s="23"/>
    </row>
    <row r="107" ht="15">
      <c r="L107" s="23"/>
    </row>
    <row r="108" ht="15">
      <c r="L108" s="23"/>
    </row>
    <row r="109" ht="15">
      <c r="L109" s="23"/>
    </row>
    <row r="110" ht="15">
      <c r="L110" s="23"/>
    </row>
    <row r="111" ht="15">
      <c r="L111" s="23"/>
    </row>
    <row r="112" ht="15">
      <c r="L112" s="23"/>
    </row>
    <row r="113" ht="15">
      <c r="L113" s="23"/>
    </row>
    <row r="114" ht="15">
      <c r="L114" s="23"/>
    </row>
    <row r="115" ht="15">
      <c r="L115" s="23"/>
    </row>
    <row r="116" ht="15">
      <c r="L116" s="23"/>
    </row>
    <row r="117" ht="15">
      <c r="L117" s="23"/>
    </row>
    <row r="118" ht="15">
      <c r="L118" s="23"/>
    </row>
    <row r="119" ht="15">
      <c r="L119" s="23"/>
    </row>
    <row r="120" ht="15">
      <c r="L120" s="23"/>
    </row>
    <row r="121" ht="15">
      <c r="L121" s="23"/>
    </row>
    <row r="122" ht="18">
      <c r="L122" s="25"/>
    </row>
    <row r="123" ht="15">
      <c r="L123" s="23"/>
    </row>
    <row r="124" ht="15">
      <c r="L124" s="23"/>
    </row>
    <row r="125" ht="15">
      <c r="L125" s="23"/>
    </row>
    <row r="126" ht="15">
      <c r="L126" s="23"/>
    </row>
    <row r="127" ht="15">
      <c r="L127" s="23"/>
    </row>
    <row r="128" ht="15.75">
      <c r="L128" s="30"/>
    </row>
    <row r="129" ht="15">
      <c r="L129" s="23"/>
    </row>
    <row r="130" ht="15">
      <c r="L130" s="23"/>
    </row>
    <row r="131" ht="15">
      <c r="L131" s="23"/>
    </row>
    <row r="132" ht="15.75">
      <c r="L132" s="30"/>
    </row>
    <row r="133" ht="15">
      <c r="L133" s="23"/>
    </row>
    <row r="134" ht="15">
      <c r="L134" s="23"/>
    </row>
    <row r="135" ht="15">
      <c r="L135" s="23"/>
    </row>
    <row r="136" ht="15">
      <c r="L136" s="23"/>
    </row>
    <row r="137" ht="15">
      <c r="L137" s="23"/>
    </row>
    <row r="138" ht="15.75">
      <c r="L138" s="30"/>
    </row>
    <row r="139" spans="12:18" ht="15.75">
      <c r="L139" s="31"/>
      <c r="M139" s="32"/>
      <c r="N139" s="32"/>
      <c r="O139" s="32"/>
      <c r="P139" s="32"/>
      <c r="Q139" s="32"/>
      <c r="R139" s="32"/>
    </row>
    <row r="140" spans="12:18" ht="15">
      <c r="L140" s="34"/>
      <c r="M140" s="35"/>
      <c r="N140" s="36"/>
      <c r="O140" s="36"/>
      <c r="P140" s="36"/>
      <c r="Q140" s="35"/>
      <c r="R140" s="36"/>
    </row>
    <row r="141" spans="12:18" ht="45.75" customHeight="1">
      <c r="L141" s="219"/>
      <c r="M141" s="38"/>
      <c r="N141" s="38"/>
      <c r="O141" s="38"/>
      <c r="P141" s="38"/>
      <c r="Q141" s="38"/>
      <c r="R141" s="38"/>
    </row>
    <row r="142" spans="12:18" ht="14.25">
      <c r="L142" s="220"/>
      <c r="M142" s="39"/>
      <c r="N142" s="39"/>
      <c r="O142" s="39"/>
      <c r="P142" s="39"/>
      <c r="Q142" s="39"/>
      <c r="R142" s="39"/>
    </row>
    <row r="143" spans="12:18" ht="15">
      <c r="L143" s="37"/>
      <c r="M143" s="38"/>
      <c r="N143" s="38"/>
      <c r="O143" s="38"/>
      <c r="P143" s="38"/>
      <c r="Q143" s="38"/>
      <c r="R143" s="217"/>
    </row>
    <row r="144" spans="12:18" ht="15">
      <c r="L144" s="34"/>
      <c r="M144" s="36"/>
      <c r="N144" s="36"/>
      <c r="O144" s="36"/>
      <c r="P144" s="36"/>
      <c r="Q144" s="36"/>
      <c r="R144" s="218"/>
    </row>
    <row r="145" spans="12:18" ht="30.75" customHeight="1">
      <c r="L145" s="219"/>
      <c r="M145" s="38"/>
      <c r="N145" s="38"/>
      <c r="O145" s="38"/>
      <c r="P145" s="38"/>
      <c r="Q145" s="38"/>
      <c r="R145" s="38"/>
    </row>
    <row r="146" spans="12:18" ht="14.25">
      <c r="L146" s="220"/>
      <c r="M146" s="36"/>
      <c r="N146" s="36"/>
      <c r="O146" s="36"/>
      <c r="P146" s="36"/>
      <c r="Q146" s="36"/>
      <c r="R146" s="36"/>
    </row>
    <row r="147" spans="12:18" ht="15">
      <c r="L147" s="37"/>
      <c r="M147" s="38"/>
      <c r="N147" s="38"/>
      <c r="O147" s="38"/>
      <c r="P147" s="38"/>
      <c r="Q147" s="38"/>
      <c r="R147" s="38"/>
    </row>
    <row r="148" spans="12:18" ht="15">
      <c r="L148" s="34"/>
      <c r="M148" s="36"/>
      <c r="N148" s="36"/>
      <c r="O148" s="36"/>
      <c r="P148" s="36"/>
      <c r="Q148" s="36"/>
      <c r="R148" s="36"/>
    </row>
    <row r="149" spans="12:18" ht="15">
      <c r="L149" s="37"/>
      <c r="M149" s="38"/>
      <c r="N149" s="38"/>
      <c r="O149" s="38"/>
      <c r="P149" s="38"/>
      <c r="Q149" s="38"/>
      <c r="R149" s="217"/>
    </row>
    <row r="150" spans="12:18" ht="15">
      <c r="L150" s="37"/>
      <c r="M150" s="38"/>
      <c r="N150" s="38"/>
      <c r="O150" s="38"/>
      <c r="P150" s="38"/>
      <c r="Q150" s="38"/>
      <c r="R150" s="221"/>
    </row>
    <row r="151" spans="12:18" ht="14.25">
      <c r="L151" s="33"/>
      <c r="M151" s="40"/>
      <c r="N151" s="40"/>
      <c r="O151" s="36"/>
      <c r="P151" s="40"/>
      <c r="Q151" s="40"/>
      <c r="R151" s="218"/>
    </row>
    <row r="152" ht="15">
      <c r="L152" s="23"/>
    </row>
    <row r="153" ht="12.75">
      <c r="L153" s="29"/>
    </row>
    <row r="154" ht="15">
      <c r="L154" s="23"/>
    </row>
    <row r="155" ht="15">
      <c r="L155" s="23"/>
    </row>
    <row r="156" ht="15">
      <c r="L156" s="23"/>
    </row>
    <row r="157" ht="15">
      <c r="L157" s="23"/>
    </row>
    <row r="158" ht="12.75">
      <c r="L158" s="29"/>
    </row>
    <row r="159" ht="15">
      <c r="L159" s="23"/>
    </row>
    <row r="160" ht="15">
      <c r="L160" s="23"/>
    </row>
    <row r="161" ht="15">
      <c r="L161" s="23"/>
    </row>
    <row r="162" ht="15.75">
      <c r="L162" s="30"/>
    </row>
    <row r="163" ht="15">
      <c r="L163" s="23"/>
    </row>
    <row r="164" ht="15">
      <c r="L164" s="23"/>
    </row>
    <row r="165" ht="15">
      <c r="L165" s="23"/>
    </row>
    <row r="166" ht="15">
      <c r="L166" s="23"/>
    </row>
    <row r="167" ht="15">
      <c r="L167" s="23"/>
    </row>
    <row r="168" ht="15">
      <c r="L168" s="23"/>
    </row>
    <row r="169" ht="15">
      <c r="L169" s="23"/>
    </row>
    <row r="170" ht="15">
      <c r="L170" s="23"/>
    </row>
    <row r="171" ht="15">
      <c r="L171" s="23"/>
    </row>
    <row r="172" ht="15">
      <c r="L172" s="23"/>
    </row>
    <row r="173" ht="15">
      <c r="L173" s="23"/>
    </row>
    <row r="174" ht="15.75">
      <c r="L174" s="21"/>
    </row>
    <row r="175" ht="12.75">
      <c r="L175" s="24"/>
    </row>
    <row r="177" ht="12.75">
      <c r="L177" s="41"/>
    </row>
    <row r="179" ht="15">
      <c r="L179" s="23"/>
    </row>
    <row r="180" ht="15">
      <c r="L180" s="23"/>
    </row>
    <row r="181" ht="15">
      <c r="L181" s="23"/>
    </row>
    <row r="182" ht="15">
      <c r="L182" s="23"/>
    </row>
    <row r="183" ht="15">
      <c r="L183" s="23"/>
    </row>
    <row r="184" ht="15">
      <c r="L184" s="23"/>
    </row>
    <row r="185" ht="15">
      <c r="L185" s="23"/>
    </row>
    <row r="186" ht="15">
      <c r="L186" s="23"/>
    </row>
    <row r="187" ht="15">
      <c r="L187" s="23"/>
    </row>
    <row r="188" ht="15">
      <c r="L188" s="23"/>
    </row>
    <row r="189" ht="15">
      <c r="L189" s="23"/>
    </row>
    <row r="190" ht="18">
      <c r="L190" s="25"/>
    </row>
    <row r="191" ht="15.75">
      <c r="L191" s="28"/>
    </row>
    <row r="192" ht="15.75">
      <c r="L192" s="28"/>
    </row>
    <row r="193" ht="15.75">
      <c r="L193" s="28"/>
    </row>
    <row r="194" ht="15.75">
      <c r="L194" s="28"/>
    </row>
    <row r="195" ht="15.75">
      <c r="L195" s="28"/>
    </row>
    <row r="196" ht="15.75">
      <c r="L196" s="28"/>
    </row>
    <row r="197" ht="15.75">
      <c r="L197" s="28"/>
    </row>
    <row r="198" ht="15.75">
      <c r="L198" s="28"/>
    </row>
    <row r="199" ht="15.75">
      <c r="L199" s="28"/>
    </row>
    <row r="200" ht="15.75">
      <c r="L200" s="28"/>
    </row>
    <row r="201" ht="15.75">
      <c r="L201" s="28"/>
    </row>
    <row r="202" ht="15.75">
      <c r="L202" s="28"/>
    </row>
    <row r="203" ht="15.75">
      <c r="L203" s="28"/>
    </row>
    <row r="204" ht="15.75">
      <c r="L204" s="28"/>
    </row>
    <row r="205" ht="15.75">
      <c r="L205" s="28"/>
    </row>
    <row r="206" ht="15">
      <c r="L206" s="23"/>
    </row>
    <row r="207" ht="18">
      <c r="L207" s="25"/>
    </row>
    <row r="208" ht="15">
      <c r="L208" s="23"/>
    </row>
    <row r="209" ht="15">
      <c r="L209" s="23"/>
    </row>
    <row r="210" ht="15">
      <c r="L210" s="23"/>
    </row>
    <row r="211" ht="15.75">
      <c r="L211" s="21"/>
    </row>
    <row r="212" ht="12.75">
      <c r="L212" s="24"/>
    </row>
    <row r="214" ht="12.75">
      <c r="L214" s="41"/>
    </row>
    <row r="216" ht="15">
      <c r="L216" s="23"/>
    </row>
    <row r="217" ht="15">
      <c r="L217" s="23"/>
    </row>
    <row r="218" ht="15">
      <c r="L218" s="23"/>
    </row>
    <row r="219" ht="15">
      <c r="L219" s="23"/>
    </row>
    <row r="220" ht="15">
      <c r="L220" s="23"/>
    </row>
    <row r="221" ht="15">
      <c r="L221" s="23"/>
    </row>
    <row r="222" ht="15">
      <c r="L222" s="23"/>
    </row>
    <row r="223" ht="15">
      <c r="L223" s="23"/>
    </row>
    <row r="224" ht="15">
      <c r="L224" s="23"/>
    </row>
    <row r="225" ht="15">
      <c r="L225" s="23"/>
    </row>
    <row r="226" ht="15">
      <c r="L226" s="23"/>
    </row>
    <row r="227" ht="15">
      <c r="L227" s="23"/>
    </row>
    <row r="228" ht="15">
      <c r="L228" s="23"/>
    </row>
    <row r="229" ht="15">
      <c r="L229" s="23"/>
    </row>
    <row r="230" ht="15">
      <c r="L230" s="23"/>
    </row>
    <row r="231" ht="15">
      <c r="L231" s="23"/>
    </row>
    <row r="232" ht="15">
      <c r="L232" s="23"/>
    </row>
    <row r="233" ht="15">
      <c r="L233" s="23"/>
    </row>
    <row r="234" ht="15">
      <c r="L234" s="23"/>
    </row>
    <row r="236" ht="15">
      <c r="L236" s="23"/>
    </row>
    <row r="237" ht="15">
      <c r="L237" s="23"/>
    </row>
    <row r="238" ht="15">
      <c r="L238" s="23"/>
    </row>
    <row r="239" ht="15">
      <c r="L239" s="23"/>
    </row>
    <row r="240" ht="15">
      <c r="L240" s="23"/>
    </row>
    <row r="241" ht="15">
      <c r="L241" s="23"/>
    </row>
    <row r="242" ht="15">
      <c r="L242" s="23"/>
    </row>
    <row r="243" ht="15">
      <c r="L243" s="23"/>
    </row>
    <row r="244" ht="15">
      <c r="L244" s="23"/>
    </row>
    <row r="245" ht="15">
      <c r="L245" s="23"/>
    </row>
    <row r="246" ht="15">
      <c r="L246" s="23"/>
    </row>
    <row r="247" ht="18">
      <c r="L247" s="25"/>
    </row>
    <row r="248" ht="15">
      <c r="L248" s="23"/>
    </row>
    <row r="249" ht="15">
      <c r="L249" s="23"/>
    </row>
    <row r="250" ht="15">
      <c r="L250" s="23"/>
    </row>
    <row r="251" ht="15">
      <c r="L251" s="23"/>
    </row>
    <row r="252" ht="18">
      <c r="L252" s="25"/>
    </row>
    <row r="253" ht="15">
      <c r="L253" s="23"/>
    </row>
    <row r="254" ht="15">
      <c r="L254" s="23"/>
    </row>
    <row r="255" ht="15">
      <c r="L255" s="23"/>
    </row>
    <row r="256" ht="12.75">
      <c r="L256" s="29"/>
    </row>
    <row r="257" ht="15">
      <c r="L257" s="23"/>
    </row>
    <row r="258" ht="15">
      <c r="L258" s="23"/>
    </row>
    <row r="259" ht="15">
      <c r="L259" s="23"/>
    </row>
    <row r="260" ht="18">
      <c r="L260" s="25"/>
    </row>
    <row r="261" ht="15">
      <c r="L261" s="23"/>
    </row>
    <row r="262" ht="15">
      <c r="L262" s="23"/>
    </row>
    <row r="263" ht="15">
      <c r="L263" s="23"/>
    </row>
    <row r="264" ht="15">
      <c r="L264" s="23"/>
    </row>
    <row r="265" ht="15">
      <c r="L265" s="23"/>
    </row>
    <row r="266" ht="15">
      <c r="L266" s="23"/>
    </row>
    <row r="267" ht="15">
      <c r="L267" s="23"/>
    </row>
    <row r="268" ht="15">
      <c r="L268" s="23"/>
    </row>
    <row r="269" ht="15">
      <c r="L269" s="22"/>
    </row>
    <row r="270" ht="15">
      <c r="L270" s="22"/>
    </row>
    <row r="271" ht="15">
      <c r="L271" s="22"/>
    </row>
    <row r="273" ht="18">
      <c r="L273" s="25"/>
    </row>
    <row r="274" ht="15">
      <c r="L274" s="23"/>
    </row>
    <row r="275" ht="15">
      <c r="L275" s="23"/>
    </row>
    <row r="276" ht="15">
      <c r="L276" s="23"/>
    </row>
    <row r="277" ht="15.75">
      <c r="L277" s="30"/>
    </row>
    <row r="278" spans="12:16" ht="15.75">
      <c r="L278" s="42"/>
      <c r="M278" s="43"/>
      <c r="N278" s="44"/>
      <c r="O278" s="44"/>
      <c r="P278" s="44"/>
    </row>
    <row r="279" spans="12:16" ht="15.75">
      <c r="L279" s="45"/>
      <c r="M279" s="46"/>
      <c r="N279" s="46"/>
      <c r="O279" s="46"/>
      <c r="P279" s="46"/>
    </row>
    <row r="280" spans="12:16" ht="15.75">
      <c r="L280" s="45"/>
      <c r="M280" s="46"/>
      <c r="N280" s="46"/>
      <c r="O280" s="46"/>
      <c r="P280" s="46"/>
    </row>
    <row r="281" spans="12:16" ht="15.75">
      <c r="L281" s="45"/>
      <c r="M281" s="47"/>
      <c r="N281" s="47"/>
      <c r="O281" s="47"/>
      <c r="P281" s="47"/>
    </row>
    <row r="282" ht="14.25">
      <c r="L282" s="48"/>
    </row>
    <row r="284" ht="18">
      <c r="L284" s="25"/>
    </row>
    <row r="285" ht="15.75">
      <c r="L285" s="21"/>
    </row>
    <row r="286" spans="12:17" ht="15.75">
      <c r="L286" s="222"/>
      <c r="M286" s="222"/>
      <c r="N286" s="222"/>
      <c r="O286" s="21"/>
      <c r="P286" s="21"/>
      <c r="Q286" s="21"/>
    </row>
    <row r="287" spans="12:17" ht="15">
      <c r="L287" s="222"/>
      <c r="M287" s="222"/>
      <c r="N287" s="222"/>
      <c r="O287" s="222"/>
      <c r="P287" s="222"/>
      <c r="Q287" s="222"/>
    </row>
    <row r="288" spans="12:17" ht="15.75">
      <c r="L288" s="222"/>
      <c r="M288" s="222"/>
      <c r="N288" s="222"/>
      <c r="O288" s="222"/>
      <c r="P288" s="21"/>
      <c r="Q288" s="21"/>
    </row>
    <row r="289" spans="12:17" ht="15.75">
      <c r="L289" s="21"/>
      <c r="M289" s="21"/>
      <c r="N289" s="21"/>
      <c r="O289" s="21"/>
      <c r="P289" s="21"/>
      <c r="Q289" s="21"/>
    </row>
    <row r="290" spans="12:17" ht="15.75">
      <c r="L290" s="21"/>
      <c r="M290" s="21"/>
      <c r="N290" s="21"/>
      <c r="O290" s="21"/>
      <c r="P290" s="21"/>
      <c r="Q290" s="21"/>
    </row>
    <row r="291" spans="12:17" ht="15.75">
      <c r="L291" s="21"/>
      <c r="M291" s="21"/>
      <c r="N291" s="21"/>
      <c r="O291" s="21"/>
      <c r="P291" s="21"/>
      <c r="Q291" s="21"/>
    </row>
    <row r="292" spans="12:17" ht="15.75">
      <c r="L292" s="49"/>
      <c r="M292" s="214"/>
      <c r="N292" s="215"/>
      <c r="O292" s="216"/>
      <c r="P292" s="50"/>
      <c r="Q292" s="51"/>
    </row>
    <row r="293" spans="12:17" ht="12.75">
      <c r="L293" s="52"/>
      <c r="M293" s="53"/>
      <c r="N293" s="53"/>
      <c r="O293" s="53"/>
      <c r="P293" s="53"/>
      <c r="Q293" s="53"/>
    </row>
    <row r="294" spans="12:17" ht="12.75">
      <c r="L294" s="54"/>
      <c r="M294" s="53"/>
      <c r="N294" s="53"/>
      <c r="O294" s="53"/>
      <c r="P294" s="53"/>
      <c r="Q294" s="53"/>
    </row>
    <row r="295" spans="12:17" ht="12.75">
      <c r="L295" s="52"/>
      <c r="M295" s="53"/>
      <c r="N295" s="53"/>
      <c r="O295" s="53"/>
      <c r="P295" s="53"/>
      <c r="Q295" s="53"/>
    </row>
    <row r="296" spans="12:17" ht="12.75">
      <c r="L296" s="52"/>
      <c r="M296" s="53"/>
      <c r="N296" s="53"/>
      <c r="O296" s="53"/>
      <c r="P296" s="53"/>
      <c r="Q296" s="53"/>
    </row>
    <row r="297" spans="12:17" ht="12.75">
      <c r="L297" s="52"/>
      <c r="M297" s="53"/>
      <c r="N297" s="53"/>
      <c r="O297" s="53"/>
      <c r="P297" s="53"/>
      <c r="Q297" s="53"/>
    </row>
    <row r="298" spans="12:17" ht="12.75">
      <c r="L298" s="52"/>
      <c r="M298" s="53"/>
      <c r="N298" s="53"/>
      <c r="O298" s="53"/>
      <c r="P298" s="53"/>
      <c r="Q298" s="53"/>
    </row>
    <row r="299" spans="12:17" ht="12.75">
      <c r="L299" s="54"/>
      <c r="M299" s="53"/>
      <c r="N299" s="53"/>
      <c r="O299" s="53"/>
      <c r="P299" s="53"/>
      <c r="Q299" s="53"/>
    </row>
    <row r="300" spans="12:17" ht="12.75">
      <c r="L300" s="52"/>
      <c r="M300" s="53"/>
      <c r="N300" s="53"/>
      <c r="O300" s="53"/>
      <c r="P300" s="53"/>
      <c r="Q300" s="53"/>
    </row>
    <row r="301" spans="12:17" ht="12.75">
      <c r="L301" s="52"/>
      <c r="M301" s="53"/>
      <c r="N301" s="53"/>
      <c r="O301" s="53"/>
      <c r="P301" s="53"/>
      <c r="Q301" s="53"/>
    </row>
    <row r="302" spans="12:17" ht="12.75">
      <c r="L302" s="52"/>
      <c r="M302" s="53"/>
      <c r="N302" s="53"/>
      <c r="O302" s="53"/>
      <c r="P302" s="53"/>
      <c r="Q302" s="53"/>
    </row>
    <row r="303" spans="12:17" ht="12.75">
      <c r="L303" s="52"/>
      <c r="M303" s="53"/>
      <c r="N303" s="53"/>
      <c r="O303" s="53"/>
      <c r="P303" s="53"/>
      <c r="Q303" s="53"/>
    </row>
    <row r="304" spans="12:17" ht="12.75">
      <c r="L304" s="52"/>
      <c r="M304" s="53"/>
      <c r="N304" s="53"/>
      <c r="O304" s="53"/>
      <c r="P304" s="53"/>
      <c r="Q304" s="53"/>
    </row>
    <row r="305" spans="12:17" ht="12.75">
      <c r="L305" s="52"/>
      <c r="M305" s="53"/>
      <c r="N305" s="53"/>
      <c r="O305" s="53"/>
      <c r="P305" s="53"/>
      <c r="Q305" s="53"/>
    </row>
    <row r="306" spans="12:17" ht="12.75">
      <c r="L306" s="52"/>
      <c r="M306" s="53"/>
      <c r="N306" s="53"/>
      <c r="O306" s="53"/>
      <c r="P306" s="53"/>
      <c r="Q306" s="53"/>
    </row>
    <row r="307" spans="12:17" ht="12.75">
      <c r="L307" s="52"/>
      <c r="M307" s="53"/>
      <c r="N307" s="53"/>
      <c r="O307" s="53"/>
      <c r="P307" s="53"/>
      <c r="Q307" s="53"/>
    </row>
    <row r="308" spans="12:17" ht="12.75">
      <c r="L308" s="54"/>
      <c r="M308" s="53"/>
      <c r="N308" s="53"/>
      <c r="O308" s="53"/>
      <c r="P308" s="53"/>
      <c r="Q308" s="53"/>
    </row>
    <row r="309" spans="12:17" ht="12.75">
      <c r="L309" s="52"/>
      <c r="M309" s="53"/>
      <c r="N309" s="53"/>
      <c r="O309" s="53"/>
      <c r="P309" s="53"/>
      <c r="Q309" s="53"/>
    </row>
    <row r="310" spans="12:17" ht="12.75">
      <c r="L310" s="52"/>
      <c r="M310" s="53"/>
      <c r="N310" s="53"/>
      <c r="O310" s="53"/>
      <c r="P310" s="53"/>
      <c r="Q310" s="53"/>
    </row>
    <row r="311" spans="12:17" ht="12.75">
      <c r="L311" s="52"/>
      <c r="M311" s="53"/>
      <c r="N311" s="53"/>
      <c r="O311" s="53"/>
      <c r="P311" s="53"/>
      <c r="Q311" s="53"/>
    </row>
    <row r="312" spans="12:17" ht="12.75">
      <c r="L312" s="52"/>
      <c r="M312" s="53"/>
      <c r="N312" s="53"/>
      <c r="O312" s="53"/>
      <c r="P312" s="53"/>
      <c r="Q312" s="53"/>
    </row>
    <row r="313" spans="12:17" ht="12.75">
      <c r="L313" s="52"/>
      <c r="M313" s="53"/>
      <c r="N313" s="53"/>
      <c r="O313" s="53"/>
      <c r="P313" s="53"/>
      <c r="Q313" s="53"/>
    </row>
    <row r="314" spans="12:17" ht="12.75">
      <c r="L314" s="52"/>
      <c r="M314" s="53"/>
      <c r="N314" s="53"/>
      <c r="O314" s="53"/>
      <c r="P314" s="53"/>
      <c r="Q314" s="53"/>
    </row>
    <row r="315" spans="12:17" ht="12.75">
      <c r="L315" s="54"/>
      <c r="M315" s="53"/>
      <c r="N315" s="53"/>
      <c r="O315" s="53"/>
      <c r="P315" s="53"/>
      <c r="Q315" s="53"/>
    </row>
    <row r="316" spans="12:17" ht="12.75">
      <c r="L316" s="52"/>
      <c r="M316" s="53"/>
      <c r="N316" s="53"/>
      <c r="O316" s="53"/>
      <c r="P316" s="53"/>
      <c r="Q316" s="53"/>
    </row>
    <row r="317" spans="12:17" ht="12.75">
      <c r="L317" s="52"/>
      <c r="M317" s="53"/>
      <c r="N317" s="53"/>
      <c r="O317" s="53"/>
      <c r="P317" s="53"/>
      <c r="Q317" s="53"/>
    </row>
    <row r="318" spans="12:17" ht="15.75">
      <c r="L318" s="52"/>
      <c r="M318" s="53"/>
      <c r="N318" s="51"/>
      <c r="O318" s="55"/>
      <c r="P318" s="52"/>
      <c r="Q318" s="53"/>
    </row>
    <row r="319" spans="12:17" ht="15.75">
      <c r="L319" s="52"/>
      <c r="M319" s="53"/>
      <c r="N319" s="51"/>
      <c r="O319" s="55"/>
      <c r="P319" s="52"/>
      <c r="Q319" s="53"/>
    </row>
    <row r="320" spans="12:17" ht="15.75">
      <c r="L320" s="54"/>
      <c r="M320" s="53"/>
      <c r="N320" s="51"/>
      <c r="O320" s="55"/>
      <c r="P320" s="52"/>
      <c r="Q320" s="53"/>
    </row>
    <row r="321" spans="12:17" ht="15.75">
      <c r="L321" s="52"/>
      <c r="M321" s="53"/>
      <c r="N321" s="51"/>
      <c r="O321" s="55"/>
      <c r="P321" s="52"/>
      <c r="Q321" s="53"/>
    </row>
    <row r="322" spans="12:17" ht="15.75">
      <c r="L322" s="52"/>
      <c r="M322" s="53"/>
      <c r="N322" s="51"/>
      <c r="O322" s="55"/>
      <c r="P322" s="52"/>
      <c r="Q322" s="53"/>
    </row>
    <row r="323" spans="12:17" ht="15.75">
      <c r="L323" s="52"/>
      <c r="M323" s="51"/>
      <c r="N323" s="55"/>
      <c r="O323" s="55"/>
      <c r="P323" s="55"/>
      <c r="Q323" s="52"/>
    </row>
    <row r="324" spans="12:17" ht="15.75">
      <c r="L324" s="52"/>
      <c r="M324" s="51"/>
      <c r="N324" s="55"/>
      <c r="O324" s="55"/>
      <c r="P324" s="55"/>
      <c r="Q324" s="52"/>
    </row>
    <row r="325" spans="12:17" ht="15.75">
      <c r="L325" s="52"/>
      <c r="M325" s="51"/>
      <c r="N325" s="55"/>
      <c r="O325" s="55"/>
      <c r="P325" s="55"/>
      <c r="Q325" s="52"/>
    </row>
    <row r="326" spans="12:17" ht="15.75">
      <c r="L326" s="52"/>
      <c r="M326" s="51"/>
      <c r="N326" s="55"/>
      <c r="O326" s="55"/>
      <c r="P326" s="55"/>
      <c r="Q326" s="52"/>
    </row>
    <row r="327" spans="12:17" ht="15.75">
      <c r="L327" s="52"/>
      <c r="M327" s="51"/>
      <c r="N327" s="55"/>
      <c r="O327" s="55"/>
      <c r="P327" s="55"/>
      <c r="Q327" s="52"/>
    </row>
    <row r="328" spans="12:17" ht="12.75">
      <c r="L328" s="52"/>
      <c r="M328" s="53"/>
      <c r="N328" s="53"/>
      <c r="O328" s="53"/>
      <c r="P328" s="53"/>
      <c r="Q328" s="53"/>
    </row>
    <row r="329" spans="12:17" ht="12.75">
      <c r="L329" s="52"/>
      <c r="M329" s="53"/>
      <c r="N329" s="53"/>
      <c r="O329" s="53"/>
      <c r="P329" s="53"/>
      <c r="Q329" s="53"/>
    </row>
    <row r="330" spans="12:17" ht="13.5" thickBot="1">
      <c r="L330" s="54"/>
      <c r="M330" s="53"/>
      <c r="N330" s="53"/>
      <c r="O330" s="53"/>
      <c r="P330" s="53"/>
      <c r="Q330" s="56"/>
    </row>
    <row r="331" ht="16.5" thickTop="1">
      <c r="L331" s="21"/>
    </row>
    <row r="334" ht="12.75">
      <c r="L334" s="29"/>
    </row>
    <row r="335" ht="12.75">
      <c r="L335" s="29"/>
    </row>
    <row r="336" ht="12.75">
      <c r="L336" s="29"/>
    </row>
  </sheetData>
  <sheetProtection/>
  <mergeCells count="19">
    <mergeCell ref="E31:J32"/>
    <mergeCell ref="L141:L142"/>
    <mergeCell ref="B26:J26"/>
    <mergeCell ref="C6:J6"/>
    <mergeCell ref="C9:J9"/>
    <mergeCell ref="C12:J12"/>
    <mergeCell ref="M292:O292"/>
    <mergeCell ref="R143:R144"/>
    <mergeCell ref="L145:L146"/>
    <mergeCell ref="R149:R151"/>
    <mergeCell ref="L286:N286"/>
    <mergeCell ref="L287:Q287"/>
    <mergeCell ref="L288:O288"/>
    <mergeCell ref="B2:H2"/>
    <mergeCell ref="C13:I13"/>
    <mergeCell ref="C11:I11"/>
    <mergeCell ref="C16:I16"/>
    <mergeCell ref="C5:I5"/>
    <mergeCell ref="C8:I8"/>
  </mergeCells>
  <printOptions/>
  <pageMargins left="0.75" right="0.62" top="1" bottom="1" header="0.5" footer="0.5"/>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Grontmij | Carlbro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Næraa-Nicolajsen</dc:creator>
  <cp:keywords/>
  <dc:description/>
  <cp:lastModifiedBy>Jan Toft Rasmussen</cp:lastModifiedBy>
  <cp:lastPrinted>2007-11-19T13:15:35Z</cp:lastPrinted>
  <dcterms:created xsi:type="dcterms:W3CDTF">2007-09-27T13:12:36Z</dcterms:created>
  <dcterms:modified xsi:type="dcterms:W3CDTF">2021-02-25T13:01:37Z</dcterms:modified>
  <cp:category/>
  <cp:version/>
  <cp:contentType/>
  <cp:contentStatus/>
</cp:coreProperties>
</file>